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3"/>
  </bookViews>
  <sheets>
    <sheet name="Önkormányzat" sheetId="1" r:id="rId1"/>
    <sheet name="PH" sheetId="2" r:id="rId2"/>
    <sheet name="Önkormányzat II." sheetId="3" r:id="rId3"/>
    <sheet name="Óvoda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_xlnm.Print_Titles" localSheetId="0">'Önkormányzat'!$7:$8</definedName>
    <definedName name="_xlnm.Print_Area" localSheetId="0">'Önkormányzat'!$A$1:$S$35</definedName>
  </definedNames>
  <calcPr fullCalcOnLoad="1"/>
</workbook>
</file>

<file path=xl/sharedStrings.xml><?xml version="1.0" encoding="utf-8"?>
<sst xmlns="http://schemas.openxmlformats.org/spreadsheetml/2006/main" count="228" uniqueCount="86">
  <si>
    <t>Előirányzat Csop.</t>
  </si>
  <si>
    <t>Kiem. eir.</t>
  </si>
  <si>
    <t>I.</t>
  </si>
  <si>
    <t>II.</t>
  </si>
  <si>
    <t>III.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</si>
  <si>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</si>
  <si>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</si>
  <si>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</si>
  <si>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</si>
  <si>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</si>
  <si>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</si>
  <si>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</si>
  <si>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</si>
  <si>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>ÖNKORMÁNYZATI KÖLTSÉGVETÉSI SZERVEK BEVÉTELEINEK ALAKULÁSA</t>
  </si>
  <si>
    <t xml:space="preserve">Működési célú hitel felvétel 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</si>
  <si>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</si>
  <si>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</si>
  <si>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</si>
  <si>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</si>
  <si>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</si>
  <si>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</si>
  <si>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</si>
  <si>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</si>
  <si>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</si>
  <si>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</si>
  <si>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Központi és irányító szervi támogatás</t>
  </si>
  <si>
    <t xml:space="preserve">Irányító szervi felhalmozási célú támogatás </t>
  </si>
  <si>
    <t xml:space="preserve">Irányító szervi működési célú támogatás </t>
  </si>
  <si>
    <t>Tárgyévi bevételek (I.+II.+III.)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</si>
  <si>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</si>
  <si>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</si>
  <si>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</si>
  <si>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</si>
  <si>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</si>
  <si>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</si>
  <si>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</si>
  <si>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</si>
  <si>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</si>
  <si>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>8.4</t>
  </si>
  <si>
    <t>8.4.1</t>
  </si>
  <si>
    <t>8.4.2</t>
  </si>
  <si>
    <t>Előirányzat 
csop.</t>
  </si>
  <si>
    <t>Működési célú támogatások államháztartáson 
belülről</t>
  </si>
  <si>
    <t>Felhalmozási célú támogatások államháztartáson 
belülről</t>
  </si>
  <si>
    <t>Hitel-, kölcsönfelvétel államháztartáson 
kívülről</t>
  </si>
  <si>
    <t>Önkorm. ig. tev. (K)</t>
  </si>
  <si>
    <t>Adó-
igazgatás
(Á)</t>
  </si>
  <si>
    <t>Önk-i vagyon gazd. (Ö)</t>
  </si>
  <si>
    <t>Önk. elsz. kp-i ktgv-sel (K)</t>
  </si>
  <si>
    <t>Közfoglal-
koztatás (Ö)</t>
  </si>
  <si>
    <t>Finanszíro-
zási műv. (Ö)</t>
  </si>
  <si>
    <t>Összesen</t>
  </si>
  <si>
    <t>Cím</t>
  </si>
  <si>
    <t>Önk. ált. ig. tev. (Á)</t>
  </si>
  <si>
    <t>Finanszíro-
zási műv. (K)</t>
  </si>
  <si>
    <t>Könyvtári szolgáltatás (K)</t>
  </si>
  <si>
    <t>Piac
(Ö)</t>
  </si>
  <si>
    <t>8.1.4</t>
  </si>
  <si>
    <t>Államháztartáson belüli megelőlegezések</t>
  </si>
  <si>
    <t>Üzemeltetési és egyéb szolg. (Ö) tábor</t>
  </si>
  <si>
    <t>Étkeztetés óvodai
(K)</t>
  </si>
  <si>
    <t>Étkeztetés iskolai
(K)</t>
  </si>
  <si>
    <t>Háziorvos 
(K)</t>
  </si>
  <si>
    <t>Védőnői szolg. (K)</t>
  </si>
  <si>
    <t>Fogorvosi ellátás (K)</t>
  </si>
  <si>
    <t>Tass Község Önkormányzata</t>
  </si>
  <si>
    <t>Gyerekorvos (K)</t>
  </si>
  <si>
    <t>Városgazd. 
(K)</t>
  </si>
  <si>
    <t>TOP-3.2.1-16-Polgármesteri Hivatal, Óvoda, Sportcsarnok energetika (Ö)</t>
  </si>
  <si>
    <t>Kulturális  feladatok-Faluház (Ö)</t>
  </si>
  <si>
    <t>Üzemeltetési és egyéb szolg. (Ö) Sportcsarnok</t>
  </si>
  <si>
    <t>Tassi Polgármesteri Hivatal</t>
  </si>
  <si>
    <t xml:space="preserve">Rendezvények (Ö) </t>
  </si>
  <si>
    <t>EFOP-3.9.2-16-2017 Humán kapacítások fejlesztése Kunszentmiklósi járásban (Ö)</t>
  </si>
  <si>
    <t>EFOP-1.5.3-16-2017 Humán szolgáltatások fejlesztése Kunszentmiklósi járásban (Ö)</t>
  </si>
  <si>
    <t>2020</t>
  </si>
  <si>
    <t>Márk Ilona Hétszínvirág Óvoda és Mini Bölcsőde</t>
  </si>
  <si>
    <t>EFOP-3.3.2-16 Kulturális nevelési programok (Ö)</t>
  </si>
  <si>
    <t>Magyar Falu Program- Önkormányzati tulajdonú utak felújítása (Ö)</t>
  </si>
  <si>
    <t>Tassi Orvosi rendelő felújítása- Kötelező önkormányzati feladatot ellátó intézmények fejlesztése, felújítása (Ö)</t>
  </si>
  <si>
    <t>3/4. sz. melléklet a    /2020.  (VII.18. ) önkormányzati rendelethez</t>
  </si>
  <si>
    <t>VP6-7-2.1-7,1.2-16-Darányi út felújítása</t>
  </si>
  <si>
    <t>Magyar Zarándokút Önkormányzati Társulás- fedett pihenők kialakítása (Ö)</t>
  </si>
  <si>
    <t>3/1. sz. melléklet a    /2020.  (VII.18. ) önkormányzati rendelethez</t>
  </si>
  <si>
    <t>3/2. sz. melléklet a    /2020.  (VII.18. ) önkormányzati rendelethez</t>
  </si>
  <si>
    <t>3/3. sz. melléklet a    /2020.  (VII.18. 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</si>
</sst>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 horizontal="right"/>
      <protection/>
    </xf>
    <xf numFmtId="3" fontId="6" fillId="0" borderId="0" xfId="60" applyNumberFormat="1" applyFont="1">
      <alignment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center" vertical="center"/>
      <protection/>
    </xf>
    <xf numFmtId="0" fontId="0" fillId="0" borderId="0" xfId="60">
      <alignment/>
      <protection/>
    </xf>
    <xf numFmtId="14" fontId="5" fillId="0" borderId="0" xfId="60" applyNumberFormat="1" applyFont="1" applyBorder="1" applyAlignment="1">
      <alignment horizontal="center" vertical="center"/>
      <protection/>
    </xf>
    <xf numFmtId="0" fontId="6" fillId="0" borderId="10" xfId="60" applyFont="1" applyBorder="1">
      <alignment/>
      <protection/>
    </xf>
    <xf numFmtId="0" fontId="3" fillId="33" borderId="11" xfId="66" applyFont="1" applyFill="1" applyBorder="1" applyAlignment="1">
      <alignment horizontal="center"/>
      <protection/>
    </xf>
    <xf numFmtId="0" fontId="3" fillId="33" borderId="11" xfId="66" applyFont="1" applyFill="1" applyBorder="1">
      <alignment/>
      <protection/>
    </xf>
    <xf numFmtId="3" fontId="3" fillId="33" borderId="11" xfId="66" applyNumberFormat="1" applyFont="1" applyFill="1" applyBorder="1">
      <alignment/>
      <protection/>
    </xf>
    <xf numFmtId="3" fontId="3" fillId="33" borderId="12" xfId="66" applyNumberFormat="1" applyFont="1" applyFill="1" applyBorder="1">
      <alignment/>
      <protection/>
    </xf>
    <xf numFmtId="0" fontId="4" fillId="0" borderId="13" xfId="66" applyFont="1" applyBorder="1" applyAlignment="1">
      <alignment horizontal="center"/>
      <protection/>
    </xf>
    <xf numFmtId="0" fontId="4" fillId="0" borderId="13" xfId="66" applyFont="1" applyBorder="1">
      <alignment/>
      <protection/>
    </xf>
    <xf numFmtId="3" fontId="4" fillId="34" borderId="13" xfId="66" applyNumberFormat="1" applyFont="1" applyFill="1" applyBorder="1">
      <alignment/>
      <protection/>
    </xf>
    <xf numFmtId="3" fontId="4" fillId="34" borderId="14" xfId="66" applyNumberFormat="1" applyFont="1" applyFill="1" applyBorder="1">
      <alignment/>
      <protection/>
    </xf>
    <xf numFmtId="49" fontId="4" fillId="0" borderId="13" xfId="66" applyNumberFormat="1" applyFont="1" applyBorder="1" applyAlignment="1">
      <alignment horizontal="center"/>
      <protection/>
    </xf>
    <xf numFmtId="0" fontId="3" fillId="33" borderId="13" xfId="66" applyFont="1" applyFill="1" applyBorder="1" applyAlignment="1">
      <alignment horizontal="center"/>
      <protection/>
    </xf>
    <xf numFmtId="49" fontId="3" fillId="33" borderId="13" xfId="66" applyNumberFormat="1" applyFont="1" applyFill="1" applyBorder="1" applyAlignment="1">
      <alignment horizontal="center"/>
      <protection/>
    </xf>
    <xf numFmtId="0" fontId="3" fillId="33" borderId="13" xfId="66" applyFont="1" applyFill="1" applyBorder="1">
      <alignment/>
      <protection/>
    </xf>
    <xf numFmtId="3" fontId="3" fillId="33" borderId="13" xfId="66" applyNumberFormat="1" applyFont="1" applyFill="1" applyBorder="1">
      <alignment/>
      <protection/>
    </xf>
    <xf numFmtId="3" fontId="3" fillId="33" borderId="14" xfId="66" applyNumberFormat="1" applyFont="1" applyFill="1" applyBorder="1">
      <alignment/>
      <protection/>
    </xf>
    <xf numFmtId="3" fontId="4" fillId="0" borderId="13" xfId="66" applyNumberFormat="1" applyFont="1" applyFill="1" applyBorder="1">
      <alignment/>
      <protection/>
    </xf>
    <xf numFmtId="49" fontId="4" fillId="0" borderId="13" xfId="66" applyNumberFormat="1" applyFont="1" applyBorder="1">
      <alignment/>
      <protection/>
    </xf>
    <xf numFmtId="0" fontId="3" fillId="35" borderId="13" xfId="66" applyFont="1" applyFill="1" applyBorder="1" applyAlignment="1">
      <alignment horizontal="center"/>
      <protection/>
    </xf>
    <xf numFmtId="49" fontId="3" fillId="35" borderId="13" xfId="66" applyNumberFormat="1" applyFont="1" applyFill="1" applyBorder="1" applyAlignment="1">
      <alignment horizontal="center"/>
      <protection/>
    </xf>
    <xf numFmtId="0" fontId="3" fillId="35" borderId="13" xfId="66" applyFont="1" applyFill="1" applyBorder="1">
      <alignment/>
      <protection/>
    </xf>
    <xf numFmtId="3" fontId="3" fillId="35" borderId="13" xfId="66" applyNumberFormat="1" applyFont="1" applyFill="1" applyBorder="1">
      <alignment/>
      <protection/>
    </xf>
    <xf numFmtId="3" fontId="3" fillId="35" borderId="14" xfId="66" applyNumberFormat="1" applyFont="1" applyFill="1" applyBorder="1">
      <alignment/>
      <protection/>
    </xf>
    <xf numFmtId="0" fontId="3" fillId="0" borderId="13" xfId="66" applyFont="1" applyFill="1" applyBorder="1" applyAlignment="1">
      <alignment horizontal="center"/>
      <protection/>
    </xf>
    <xf numFmtId="49" fontId="3" fillId="0" borderId="13" xfId="66" applyNumberFormat="1" applyFont="1" applyFill="1" applyBorder="1" applyAlignment="1">
      <alignment horizontal="center"/>
      <protection/>
    </xf>
    <xf numFmtId="3" fontId="3" fillId="0" borderId="13" xfId="66" applyNumberFormat="1" applyFont="1" applyFill="1" applyBorder="1">
      <alignment/>
      <protection/>
    </xf>
    <xf numFmtId="3" fontId="3" fillId="0" borderId="14" xfId="66" applyNumberFormat="1" applyFont="1" applyFill="1" applyBorder="1">
      <alignment/>
      <protection/>
    </xf>
    <xf numFmtId="0" fontId="4" fillId="0" borderId="13" xfId="66" applyFont="1" applyFill="1" applyBorder="1" applyAlignment="1">
      <alignment horizontal="center"/>
      <protection/>
    </xf>
    <xf numFmtId="49" fontId="4" fillId="0" borderId="13" xfId="66" applyNumberFormat="1" applyFont="1" applyFill="1" applyBorder="1" applyAlignment="1">
      <alignment horizontal="center"/>
      <protection/>
    </xf>
    <xf numFmtId="0" fontId="4" fillId="0" borderId="13" xfId="66" applyFont="1" applyFill="1" applyBorder="1" applyAlignment="1">
      <alignment wrapText="1"/>
      <protection/>
    </xf>
    <xf numFmtId="3" fontId="4" fillId="0" borderId="14" xfId="66" applyNumberFormat="1" applyFont="1" applyFill="1" applyBorder="1">
      <alignment/>
      <protection/>
    </xf>
    <xf numFmtId="0" fontId="4" fillId="0" borderId="13" xfId="66" applyFont="1" applyFill="1" applyBorder="1">
      <alignment/>
      <protection/>
    </xf>
    <xf numFmtId="0" fontId="4" fillId="0" borderId="13" xfId="66" applyFont="1" applyFill="1" applyBorder="1" applyAlignment="1">
      <alignment vertical="center" wrapText="1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/>
      <protection/>
    </xf>
    <xf numFmtId="0" fontId="3" fillId="33" borderId="18" xfId="66" applyFont="1" applyFill="1" applyBorder="1" applyAlignment="1">
      <alignment horizontal="center"/>
      <protection/>
    </xf>
    <xf numFmtId="0" fontId="4" fillId="0" borderId="19" xfId="66" applyFont="1" applyBorder="1" applyAlignment="1">
      <alignment horizontal="center"/>
      <protection/>
    </xf>
    <xf numFmtId="0" fontId="3" fillId="33" borderId="19" xfId="66" applyFont="1" applyFill="1" applyBorder="1" applyAlignment="1">
      <alignment horizontal="center"/>
      <protection/>
    </xf>
    <xf numFmtId="0" fontId="3" fillId="35" borderId="19" xfId="66" applyFont="1" applyFill="1" applyBorder="1" applyAlignment="1">
      <alignment horizontal="center"/>
      <protection/>
    </xf>
    <xf numFmtId="0" fontId="3" fillId="0" borderId="19" xfId="66" applyFont="1" applyFill="1" applyBorder="1" applyAlignment="1">
      <alignment horizontal="center"/>
      <protection/>
    </xf>
    <xf numFmtId="0" fontId="4" fillId="0" borderId="19" xfId="66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20" xfId="60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wrapText="1"/>
      <protection/>
    </xf>
    <xf numFmtId="0" fontId="5" fillId="36" borderId="21" xfId="60" applyFont="1" applyFill="1" applyBorder="1" applyAlignment="1">
      <alignment horizontal="center" vertical="center" textRotation="90"/>
      <protection/>
    </xf>
    <xf numFmtId="0" fontId="5" fillId="0" borderId="22" xfId="66" applyFont="1" applyFill="1" applyBorder="1" applyAlignment="1">
      <alignment horizontal="center" wrapText="1"/>
      <protection/>
    </xf>
    <xf numFmtId="0" fontId="4" fillId="0" borderId="13" xfId="66" applyFont="1" applyBorder="1" applyAlignment="1">
      <alignment wrapText="1"/>
      <protection/>
    </xf>
    <xf numFmtId="3" fontId="4" fillId="34" borderId="15" xfId="66" applyNumberFormat="1" applyFont="1" applyFill="1" applyBorder="1">
      <alignment/>
      <protection/>
    </xf>
    <xf numFmtId="3" fontId="3" fillId="33" borderId="15" xfId="66" applyNumberFormat="1" applyFont="1" applyFill="1" applyBorder="1">
      <alignment/>
      <protection/>
    </xf>
    <xf numFmtId="3" fontId="3" fillId="35" borderId="15" xfId="66" applyNumberFormat="1" applyFont="1" applyFill="1" applyBorder="1">
      <alignment/>
      <protection/>
    </xf>
    <xf numFmtId="3" fontId="3" fillId="0" borderId="15" xfId="66" applyNumberFormat="1" applyFont="1" applyFill="1" applyBorder="1">
      <alignment/>
      <protection/>
    </xf>
    <xf numFmtId="3" fontId="4" fillId="0" borderId="15" xfId="66" applyNumberFormat="1" applyFont="1" applyFill="1" applyBorder="1">
      <alignment/>
      <protection/>
    </xf>
    <xf numFmtId="3" fontId="4" fillId="34" borderId="23" xfId="66" applyNumberFormat="1" applyFont="1" applyFill="1" applyBorder="1">
      <alignment/>
      <protection/>
    </xf>
    <xf numFmtId="3" fontId="3" fillId="33" borderId="23" xfId="66" applyNumberFormat="1" applyFont="1" applyFill="1" applyBorder="1">
      <alignment/>
      <protection/>
    </xf>
    <xf numFmtId="3" fontId="3" fillId="35" borderId="23" xfId="66" applyNumberFormat="1" applyFont="1" applyFill="1" applyBorder="1">
      <alignment/>
      <protection/>
    </xf>
    <xf numFmtId="3" fontId="3" fillId="0" borderId="23" xfId="66" applyNumberFormat="1" applyFont="1" applyFill="1" applyBorder="1">
      <alignment/>
      <protection/>
    </xf>
    <xf numFmtId="3" fontId="4" fillId="0" borderId="23" xfId="66" applyNumberFormat="1" applyFont="1" applyFill="1" applyBorder="1">
      <alignment/>
      <protection/>
    </xf>
    <xf numFmtId="3" fontId="3" fillId="33" borderId="24" xfId="66" applyNumberFormat="1" applyFont="1" applyFill="1" applyBorder="1">
      <alignment/>
      <protection/>
    </xf>
    <xf numFmtId="3" fontId="3" fillId="33" borderId="25" xfId="66" applyNumberFormat="1" applyFont="1" applyFill="1" applyBorder="1">
      <alignment/>
      <protection/>
    </xf>
    <xf numFmtId="3" fontId="4" fillId="34" borderId="26" xfId="66" applyNumberFormat="1" applyFont="1" applyFill="1" applyBorder="1">
      <alignment/>
      <protection/>
    </xf>
    <xf numFmtId="3" fontId="3" fillId="33" borderId="26" xfId="66" applyNumberFormat="1" applyFont="1" applyFill="1" applyBorder="1">
      <alignment/>
      <protection/>
    </xf>
    <xf numFmtId="3" fontId="3" fillId="35" borderId="26" xfId="66" applyNumberFormat="1" applyFont="1" applyFill="1" applyBorder="1">
      <alignment/>
      <protection/>
    </xf>
    <xf numFmtId="3" fontId="3" fillId="0" borderId="26" xfId="66" applyNumberFormat="1" applyFont="1" applyFill="1" applyBorder="1">
      <alignment/>
      <protection/>
    </xf>
    <xf numFmtId="3" fontId="4" fillId="0" borderId="26" xfId="66" applyNumberFormat="1" applyFont="1" applyFill="1" applyBorder="1">
      <alignment/>
      <protection/>
    </xf>
    <xf numFmtId="0" fontId="7" fillId="37" borderId="27" xfId="60" applyFont="1" applyFill="1" applyBorder="1" applyAlignment="1">
      <alignment vertical="center" textRotation="90" wrapText="1"/>
      <protection/>
    </xf>
    <xf numFmtId="0" fontId="7" fillId="37" borderId="28" xfId="60" applyFont="1" applyFill="1" applyBorder="1" applyAlignment="1">
      <alignment vertical="center" textRotation="90" wrapText="1"/>
      <protection/>
    </xf>
    <xf numFmtId="49" fontId="3" fillId="37" borderId="28" xfId="60" applyNumberFormat="1" applyFont="1" applyFill="1" applyBorder="1" applyAlignment="1">
      <alignment vertical="center" textRotation="90"/>
      <protection/>
    </xf>
    <xf numFmtId="49" fontId="3" fillId="37" borderId="28" xfId="60" applyNumberFormat="1" applyFont="1" applyFill="1" applyBorder="1" applyAlignment="1">
      <alignment textRotation="90"/>
      <protection/>
    </xf>
    <xf numFmtId="0" fontId="3" fillId="37" borderId="21" xfId="59" applyFont="1" applyFill="1" applyBorder="1" applyAlignment="1">
      <alignment horizontal="center" vertical="center"/>
      <protection/>
    </xf>
    <xf numFmtId="0" fontId="4" fillId="37" borderId="29" xfId="59" applyFont="1" applyFill="1" applyBorder="1" applyAlignment="1">
      <alignment horizontal="center" vertical="center" wrapText="1"/>
      <protection/>
    </xf>
    <xf numFmtId="0" fontId="9" fillId="37" borderId="29" xfId="60" applyFont="1" applyFill="1" applyBorder="1" applyAlignment="1">
      <alignment horizontal="center" vertical="center" wrapText="1"/>
      <protection/>
    </xf>
    <xf numFmtId="0" fontId="9" fillId="37" borderId="27" xfId="60" applyFont="1" applyFill="1" applyBorder="1" applyAlignment="1">
      <alignment horizontal="center" vertical="center" wrapText="1"/>
      <protection/>
    </xf>
    <xf numFmtId="0" fontId="3" fillId="37" borderId="28" xfId="59" applyFont="1" applyFill="1" applyBorder="1" applyAlignment="1">
      <alignment horizontal="center" vertical="center" wrapText="1"/>
      <protection/>
    </xf>
    <xf numFmtId="0" fontId="3" fillId="37" borderId="28" xfId="59" applyFont="1" applyFill="1" applyBorder="1" applyAlignment="1">
      <alignment horizontal="center" vertical="center"/>
      <protection/>
    </xf>
    <xf numFmtId="0" fontId="4" fillId="37" borderId="28" xfId="59" applyFont="1" applyFill="1" applyBorder="1" applyAlignment="1">
      <alignment horizontal="center" vertical="center" wrapText="1"/>
      <protection/>
    </xf>
    <xf numFmtId="0" fontId="9" fillId="37" borderId="28" xfId="60" applyFont="1" applyFill="1" applyBorder="1" applyAlignment="1">
      <alignment horizontal="center" vertical="center" wrapText="1"/>
      <protection/>
    </xf>
    <xf numFmtId="0" fontId="9" fillId="37" borderId="30" xfId="60" applyFont="1" applyFill="1" applyBorder="1" applyAlignment="1">
      <alignment horizontal="center" vertical="center" wrapText="1"/>
      <protection/>
    </xf>
    <xf numFmtId="0" fontId="7" fillId="37" borderId="28" xfId="60" applyFont="1" applyFill="1" applyBorder="1">
      <alignment/>
      <protection/>
    </xf>
    <xf numFmtId="3" fontId="7" fillId="37" borderId="28" xfId="60" applyNumberFormat="1" applyFont="1" applyFill="1" applyBorder="1">
      <alignment/>
      <protection/>
    </xf>
    <xf numFmtId="3" fontId="7" fillId="37" borderId="31" xfId="60" applyNumberFormat="1" applyFont="1" applyFill="1" applyBorder="1">
      <alignment/>
      <protection/>
    </xf>
    <xf numFmtId="3" fontId="7" fillId="37" borderId="29" xfId="60" applyNumberFormat="1" applyFont="1" applyFill="1" applyBorder="1">
      <alignment/>
      <protection/>
    </xf>
    <xf numFmtId="3" fontId="7" fillId="37" borderId="32" xfId="60" applyNumberFormat="1" applyFont="1" applyFill="1" applyBorder="1">
      <alignment/>
      <protection/>
    </xf>
    <xf numFmtId="3" fontId="7" fillId="37" borderId="21" xfId="60" applyNumberFormat="1" applyFont="1" applyFill="1" applyBorder="1">
      <alignment/>
      <protection/>
    </xf>
    <xf numFmtId="0" fontId="4" fillId="37" borderId="19" xfId="66" applyFont="1" applyFill="1" applyBorder="1" applyAlignment="1">
      <alignment horizontal="center"/>
      <protection/>
    </xf>
    <xf numFmtId="0" fontId="4" fillId="37" borderId="13" xfId="66" applyFont="1" applyFill="1" applyBorder="1" applyAlignment="1">
      <alignment horizontal="center"/>
      <protection/>
    </xf>
    <xf numFmtId="49" fontId="4" fillId="37" borderId="13" xfId="66" applyNumberFormat="1" applyFont="1" applyFill="1" applyBorder="1" applyAlignment="1">
      <alignment horizontal="center"/>
      <protection/>
    </xf>
    <xf numFmtId="0" fontId="6" fillId="37" borderId="10" xfId="60" applyFont="1" applyFill="1" applyBorder="1">
      <alignment/>
      <protection/>
    </xf>
    <xf numFmtId="3" fontId="4" fillId="37" borderId="13" xfId="66" applyNumberFormat="1" applyFont="1" applyFill="1" applyBorder="1">
      <alignment/>
      <protection/>
    </xf>
    <xf numFmtId="3" fontId="4" fillId="37" borderId="15" xfId="66" applyNumberFormat="1" applyFont="1" applyFill="1" applyBorder="1">
      <alignment/>
      <protection/>
    </xf>
    <xf numFmtId="3" fontId="4" fillId="37" borderId="26" xfId="66" applyNumberFormat="1" applyFont="1" applyFill="1" applyBorder="1">
      <alignment/>
      <protection/>
    </xf>
    <xf numFmtId="3" fontId="4" fillId="37" borderId="23" xfId="66" applyNumberFormat="1" applyFont="1" applyFill="1" applyBorder="1">
      <alignment/>
      <protection/>
    </xf>
    <xf numFmtId="3" fontId="7" fillId="37" borderId="33" xfId="60" applyNumberFormat="1" applyFont="1" applyFill="1" applyBorder="1">
      <alignment/>
      <protection/>
    </xf>
    <xf numFmtId="3" fontId="7" fillId="37" borderId="34" xfId="60" applyNumberFormat="1" applyFont="1" applyFill="1" applyBorder="1">
      <alignment/>
      <protection/>
    </xf>
    <xf numFmtId="0" fontId="9" fillId="37" borderId="35" xfId="60" applyFont="1" applyFill="1" applyBorder="1" applyAlignment="1">
      <alignment horizontal="center" vertical="center" wrapText="1"/>
      <protection/>
    </xf>
    <xf numFmtId="0" fontId="9" fillId="37" borderId="36" xfId="60" applyFont="1" applyFill="1" applyBorder="1" applyAlignment="1">
      <alignment horizontal="center" vertical="center" wrapText="1"/>
      <protection/>
    </xf>
    <xf numFmtId="0" fontId="9" fillId="37" borderId="37" xfId="60" applyFont="1" applyFill="1" applyBorder="1" applyAlignment="1">
      <alignment horizontal="center" vertical="center" wrapText="1"/>
      <protection/>
    </xf>
    <xf numFmtId="0" fontId="9" fillId="37" borderId="38" xfId="60" applyFont="1" applyFill="1" applyBorder="1" applyAlignment="1">
      <alignment horizontal="center" vertical="center" wrapText="1"/>
      <protection/>
    </xf>
    <xf numFmtId="0" fontId="9" fillId="37" borderId="33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right"/>
      <protection/>
    </xf>
    <xf numFmtId="0" fontId="5" fillId="0" borderId="0" xfId="60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0" fontId="3" fillId="0" borderId="39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40" xfId="60" applyFont="1" applyFill="1" applyBorder="1" applyAlignment="1">
      <alignment horizontal="center" vertical="center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Excel B" xfId="40"/>
    <cellStyle name="Excel Built-in Excel Built-in Excel Built-in Excel B" xfId="41"/>
    <cellStyle name="Comma" xfId="42"/>
    <cellStyle name="Comma [0]" xfId="43"/>
    <cellStyle name="Ezres 2" xfId="44"/>
    <cellStyle name="Ezres 2 2" xfId="45"/>
    <cellStyle name="Ezres 2 2 2" xfId="46"/>
    <cellStyle name="Figyelmeztetés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3\K&#246;lts&#233;gvet&#233;s\K&#214;LTS&#201;GVET&#201;S_EL&#336;TERJESZT&#201;S_MELL&#201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120" zoomScaleNormal="80" zoomScaleSheetLayoutView="120" workbookViewId="0" topLeftCell="A1">
      <selection activeCell="A2" sqref="A2"/>
    </sheetView>
  </sheetViews>
  <sheetFormatPr defaultColWidth="9.140625" defaultRowHeight="15"/>
  <cols>
    <col min="1" max="1" width="5.8515625" style="5" customWidth="1"/>
    <col min="2" max="2" width="3.7109375" style="1" customWidth="1"/>
    <col min="3" max="3" width="4.7109375" style="1" customWidth="1"/>
    <col min="4" max="4" width="3.57421875" style="1" customWidth="1"/>
    <col min="5" max="5" width="4.140625" style="1" customWidth="1"/>
    <col min="6" max="6" width="5.57421875" style="1" customWidth="1"/>
    <col min="7" max="7" width="42.28125" style="1" customWidth="1"/>
    <col min="8" max="8" width="10.8515625" style="1" customWidth="1"/>
    <col min="9" max="9" width="10.57421875" style="1" customWidth="1"/>
    <col min="10" max="10" width="13.140625" style="1" customWidth="1"/>
    <col min="11" max="11" width="13.7109375" style="1" customWidth="1"/>
    <col min="12" max="12" width="11.421875" style="1" customWidth="1"/>
    <col min="13" max="13" width="10.7109375" style="1" customWidth="1"/>
    <col min="14" max="14" width="10.8515625" style="1" customWidth="1"/>
    <col min="15" max="15" width="10.7109375" style="1" customWidth="1"/>
    <col min="16" max="16" width="10.28125" style="1" customWidth="1"/>
    <col min="17" max="18" width="9.140625" style="1" customWidth="1"/>
    <col min="19" max="19" width="12.7109375" style="1" customWidth="1"/>
    <col min="20" max="16384" width="9.140625" style="1" customWidth="1"/>
  </cols>
  <sheetData>
    <row r="1" spans="1:19" ht="15" customHeight="1">
      <c r="A1" s="106" t="s">
        <v>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2:11" ht="15" customHeight="1">
      <c r="B2" s="6"/>
      <c r="C2" s="6"/>
      <c r="D2" s="6"/>
      <c r="E2" s="6"/>
      <c r="F2" s="6"/>
      <c r="G2" s="6"/>
      <c r="H2" s="2"/>
      <c r="I2" s="2"/>
      <c r="J2" s="2"/>
      <c r="K2" s="2"/>
    </row>
    <row r="3" spans="2:11" ht="15" customHeight="1">
      <c r="B3" s="6"/>
      <c r="C3" s="6"/>
      <c r="D3" s="6"/>
      <c r="E3" s="6"/>
      <c r="F3" s="6"/>
      <c r="G3" s="6"/>
      <c r="H3" s="2"/>
      <c r="I3" s="2"/>
      <c r="J3" s="2"/>
      <c r="K3" s="2"/>
    </row>
    <row r="4" spans="1:19" ht="15" customHeight="1">
      <c r="A4" s="107" t="s">
        <v>13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5" customHeight="1">
      <c r="A5" s="108" t="s">
        <v>75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2:11" ht="15" customHeigh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4" customFormat="1" ht="15" customHeight="1" thickBot="1">
      <c r="A7" s="50"/>
      <c r="B7" s="53"/>
      <c r="C7" s="53"/>
      <c r="D7" s="53"/>
      <c r="E7" s="53"/>
      <c r="F7" s="53"/>
      <c r="G7" s="53"/>
      <c r="H7" s="53"/>
      <c r="I7" s="53"/>
      <c r="J7" s="53"/>
      <c r="K7" s="51"/>
    </row>
    <row r="8" spans="1:19" ht="66" customHeight="1" thickBot="1">
      <c r="A8" s="40">
        <v>1</v>
      </c>
      <c r="B8" s="52" t="s">
        <v>52</v>
      </c>
      <c r="C8" s="72" t="s">
        <v>0</v>
      </c>
      <c r="D8" s="73" t="s">
        <v>1</v>
      </c>
      <c r="E8" s="74"/>
      <c r="F8" s="75"/>
      <c r="G8" s="76" t="s">
        <v>5</v>
      </c>
      <c r="H8" s="77" t="s">
        <v>45</v>
      </c>
      <c r="I8" s="77" t="s">
        <v>46</v>
      </c>
      <c r="J8" s="77" t="s">
        <v>48</v>
      </c>
      <c r="K8" s="78" t="s">
        <v>67</v>
      </c>
      <c r="L8" s="78" t="s">
        <v>60</v>
      </c>
      <c r="M8" s="78" t="s">
        <v>61</v>
      </c>
      <c r="N8" s="78" t="s">
        <v>62</v>
      </c>
      <c r="O8" s="78" t="s">
        <v>66</v>
      </c>
      <c r="P8" s="78" t="s">
        <v>55</v>
      </c>
      <c r="Q8" s="78" t="s">
        <v>63</v>
      </c>
      <c r="R8" s="79" t="s">
        <v>64</v>
      </c>
      <c r="S8" s="80" t="s">
        <v>51</v>
      </c>
    </row>
    <row r="9" spans="1:19" ht="30.75" customHeight="1" thickBot="1">
      <c r="A9" s="41">
        <v>2</v>
      </c>
      <c r="B9" s="42">
        <v>1</v>
      </c>
      <c r="C9" s="109" t="s">
        <v>65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1"/>
    </row>
    <row r="10" spans="1:19" ht="15" customHeight="1">
      <c r="A10" s="40">
        <v>3</v>
      </c>
      <c r="B10" s="43"/>
      <c r="C10" s="9" t="s">
        <v>2</v>
      </c>
      <c r="D10" s="9"/>
      <c r="E10" s="9"/>
      <c r="F10" s="9"/>
      <c r="G10" s="10" t="s">
        <v>6</v>
      </c>
      <c r="H10" s="11">
        <f>H11+H12+H13+H14</f>
        <v>0</v>
      </c>
      <c r="I10" s="11">
        <f>I11+I12+I13+I14</f>
        <v>112310</v>
      </c>
      <c r="J10" s="11">
        <f>J11+J12+J13+J14</f>
        <v>199949</v>
      </c>
      <c r="K10" s="11">
        <f>K11+K12+K13+K14</f>
        <v>4400</v>
      </c>
      <c r="L10" s="65">
        <f aca="true" t="shared" si="0" ref="L10:R10">L11+L12+L13+L14</f>
        <v>150</v>
      </c>
      <c r="M10" s="11">
        <f t="shared" si="0"/>
        <v>3115</v>
      </c>
      <c r="N10" s="11">
        <f t="shared" si="0"/>
        <v>0</v>
      </c>
      <c r="O10" s="11">
        <f t="shared" si="0"/>
        <v>0</v>
      </c>
      <c r="P10" s="11">
        <f t="shared" si="0"/>
        <v>95</v>
      </c>
      <c r="Q10" s="11">
        <f t="shared" si="0"/>
        <v>6290</v>
      </c>
      <c r="R10" s="66">
        <f t="shared" si="0"/>
        <v>9293</v>
      </c>
      <c r="S10" s="12">
        <f>S11+S12+S13+S14</f>
        <v>335602</v>
      </c>
    </row>
    <row r="11" spans="1:19" ht="29.25" customHeight="1">
      <c r="A11" s="41">
        <v>4</v>
      </c>
      <c r="B11" s="44"/>
      <c r="C11" s="13"/>
      <c r="D11" s="13">
        <v>1</v>
      </c>
      <c r="E11" s="13"/>
      <c r="F11" s="13"/>
      <c r="G11" s="54" t="s">
        <v>42</v>
      </c>
      <c r="H11" s="15"/>
      <c r="I11" s="23"/>
      <c r="J11" s="23">
        <v>199949</v>
      </c>
      <c r="K11" s="59"/>
      <c r="L11" s="59"/>
      <c r="M11" s="23"/>
      <c r="N11" s="23"/>
      <c r="O11" s="23"/>
      <c r="P11" s="23"/>
      <c r="Q11" s="23"/>
      <c r="R11" s="71"/>
      <c r="S11" s="60">
        <f>SUM(H11:R11)</f>
        <v>199949</v>
      </c>
    </row>
    <row r="12" spans="1:19" ht="15" customHeight="1">
      <c r="A12" s="40">
        <v>5</v>
      </c>
      <c r="B12" s="44"/>
      <c r="C12" s="13"/>
      <c r="D12" s="13">
        <v>3</v>
      </c>
      <c r="E12" s="13"/>
      <c r="F12" s="13"/>
      <c r="G12" s="14" t="s">
        <v>7</v>
      </c>
      <c r="H12" s="15"/>
      <c r="I12" s="23">
        <f>119950-7640</f>
        <v>112310</v>
      </c>
      <c r="J12" s="23"/>
      <c r="K12" s="59"/>
      <c r="L12" s="59"/>
      <c r="M12" s="23"/>
      <c r="N12" s="23"/>
      <c r="O12" s="23"/>
      <c r="P12" s="23"/>
      <c r="Q12" s="23"/>
      <c r="R12" s="71"/>
      <c r="S12" s="60">
        <f>SUM(H12:R12)</f>
        <v>112310</v>
      </c>
    </row>
    <row r="13" spans="1:19" ht="15" customHeight="1">
      <c r="A13" s="41">
        <v>6</v>
      </c>
      <c r="B13" s="44"/>
      <c r="C13" s="13"/>
      <c r="D13" s="13">
        <v>4</v>
      </c>
      <c r="E13" s="17"/>
      <c r="F13" s="17"/>
      <c r="G13" s="14" t="s">
        <v>6</v>
      </c>
      <c r="H13" s="15"/>
      <c r="I13" s="23"/>
      <c r="J13" s="23"/>
      <c r="K13" s="59">
        <v>4400</v>
      </c>
      <c r="L13" s="59">
        <v>150</v>
      </c>
      <c r="M13" s="23">
        <v>3115</v>
      </c>
      <c r="N13" s="23"/>
      <c r="O13" s="23"/>
      <c r="P13" s="23">
        <v>95</v>
      </c>
      <c r="Q13" s="23"/>
      <c r="R13" s="71"/>
      <c r="S13" s="60">
        <f>SUM(H13:R13)</f>
        <v>7760</v>
      </c>
    </row>
    <row r="14" spans="1:19" ht="15" customHeight="1">
      <c r="A14" s="40">
        <v>7</v>
      </c>
      <c r="B14" s="44"/>
      <c r="C14" s="13"/>
      <c r="D14" s="13">
        <v>6</v>
      </c>
      <c r="E14" s="17"/>
      <c r="F14" s="17"/>
      <c r="G14" s="14" t="s">
        <v>15</v>
      </c>
      <c r="H14" s="15"/>
      <c r="I14" s="23"/>
      <c r="J14" s="23"/>
      <c r="K14" s="59"/>
      <c r="L14" s="59"/>
      <c r="M14" s="23"/>
      <c r="N14" s="23"/>
      <c r="O14" s="23"/>
      <c r="P14" s="23"/>
      <c r="Q14" s="23">
        <v>6290</v>
      </c>
      <c r="R14" s="71">
        <v>9293</v>
      </c>
      <c r="S14" s="60">
        <f>SUM(H14:R14)</f>
        <v>15583</v>
      </c>
    </row>
    <row r="15" spans="1:19" ht="15" customHeight="1">
      <c r="A15" s="41">
        <v>8</v>
      </c>
      <c r="B15" s="45"/>
      <c r="C15" s="18" t="s">
        <v>3</v>
      </c>
      <c r="D15" s="18"/>
      <c r="E15" s="19"/>
      <c r="F15" s="19"/>
      <c r="G15" s="20" t="s">
        <v>9</v>
      </c>
      <c r="H15" s="21">
        <f>H16+H17+H18</f>
        <v>0</v>
      </c>
      <c r="I15" s="21">
        <f>I16+I17+I18</f>
        <v>0</v>
      </c>
      <c r="J15" s="21">
        <f>J16+J17+J18</f>
        <v>0</v>
      </c>
      <c r="K15" s="56">
        <f>K16+K17+K18</f>
        <v>0</v>
      </c>
      <c r="L15" s="56">
        <f aca="true" t="shared" si="1" ref="L15:S15">L16+L17+L18</f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68">
        <f t="shared" si="1"/>
        <v>0</v>
      </c>
      <c r="S15" s="61">
        <f t="shared" si="1"/>
        <v>0</v>
      </c>
    </row>
    <row r="16" spans="1:19" ht="28.5" customHeight="1">
      <c r="A16" s="40">
        <v>9</v>
      </c>
      <c r="B16" s="44"/>
      <c r="C16" s="13"/>
      <c r="D16" s="13">
        <v>2</v>
      </c>
      <c r="E16" s="17"/>
      <c r="F16" s="17"/>
      <c r="G16" s="54" t="s">
        <v>43</v>
      </c>
      <c r="H16" s="23"/>
      <c r="I16" s="15"/>
      <c r="J16" s="15"/>
      <c r="K16" s="55"/>
      <c r="L16" s="55"/>
      <c r="M16" s="15"/>
      <c r="N16" s="15"/>
      <c r="O16" s="15"/>
      <c r="P16" s="15"/>
      <c r="Q16" s="15"/>
      <c r="R16" s="67"/>
      <c r="S16" s="60">
        <f>SUM(H16:R16)</f>
        <v>0</v>
      </c>
    </row>
    <row r="17" spans="1:19" ht="15" customHeight="1">
      <c r="A17" s="41">
        <v>10</v>
      </c>
      <c r="B17" s="44"/>
      <c r="C17" s="13"/>
      <c r="D17" s="13">
        <v>5</v>
      </c>
      <c r="E17" s="17"/>
      <c r="F17" s="17"/>
      <c r="G17" s="24" t="s">
        <v>9</v>
      </c>
      <c r="H17" s="15"/>
      <c r="I17" s="15"/>
      <c r="J17" s="15"/>
      <c r="K17" s="55"/>
      <c r="L17" s="55"/>
      <c r="M17" s="15"/>
      <c r="N17" s="15"/>
      <c r="O17" s="15"/>
      <c r="P17" s="15"/>
      <c r="Q17" s="15"/>
      <c r="R17" s="67"/>
      <c r="S17" s="60">
        <f>SUM(H17:R17)</f>
        <v>0</v>
      </c>
    </row>
    <row r="18" spans="1:19" ht="15" customHeight="1">
      <c r="A18" s="40">
        <v>11</v>
      </c>
      <c r="B18" s="44"/>
      <c r="C18" s="13"/>
      <c r="D18" s="13">
        <v>7</v>
      </c>
      <c r="E18" s="17"/>
      <c r="F18" s="17"/>
      <c r="G18" s="14" t="s">
        <v>16</v>
      </c>
      <c r="H18" s="23"/>
      <c r="I18" s="15"/>
      <c r="J18" s="15"/>
      <c r="K18" s="55"/>
      <c r="L18" s="55"/>
      <c r="M18" s="15"/>
      <c r="N18" s="15"/>
      <c r="O18" s="15"/>
      <c r="P18" s="15"/>
      <c r="Q18" s="15"/>
      <c r="R18" s="67"/>
      <c r="S18" s="60">
        <f>SUM(H18:R18)</f>
        <v>0</v>
      </c>
    </row>
    <row r="19" spans="1:19" ht="15" customHeight="1">
      <c r="A19" s="41">
        <v>12</v>
      </c>
      <c r="B19" s="46"/>
      <c r="C19" s="25"/>
      <c r="D19" s="25"/>
      <c r="E19" s="26"/>
      <c r="F19" s="26"/>
      <c r="G19" s="27" t="s">
        <v>11</v>
      </c>
      <c r="H19" s="28">
        <f>H15+H10</f>
        <v>0</v>
      </c>
      <c r="I19" s="28">
        <f>I15+I10</f>
        <v>112310</v>
      </c>
      <c r="J19" s="28">
        <f>J15+J10</f>
        <v>199949</v>
      </c>
      <c r="K19" s="28">
        <f>K15+K10</f>
        <v>4400</v>
      </c>
      <c r="L19" s="57">
        <f aca="true" t="shared" si="2" ref="L19:S19">L15+L10</f>
        <v>150</v>
      </c>
      <c r="M19" s="28">
        <f t="shared" si="2"/>
        <v>3115</v>
      </c>
      <c r="N19" s="28">
        <f t="shared" si="2"/>
        <v>0</v>
      </c>
      <c r="O19" s="28">
        <f t="shared" si="2"/>
        <v>0</v>
      </c>
      <c r="P19" s="28">
        <f t="shared" si="2"/>
        <v>95</v>
      </c>
      <c r="Q19" s="28">
        <f t="shared" si="2"/>
        <v>6290</v>
      </c>
      <c r="R19" s="69">
        <f t="shared" si="2"/>
        <v>9293</v>
      </c>
      <c r="S19" s="62">
        <f t="shared" si="2"/>
        <v>335602</v>
      </c>
    </row>
    <row r="20" spans="1:19" ht="15" customHeight="1">
      <c r="A20" s="40">
        <v>13</v>
      </c>
      <c r="B20" s="45"/>
      <c r="C20" s="18" t="s">
        <v>4</v>
      </c>
      <c r="D20" s="18"/>
      <c r="E20" s="19"/>
      <c r="F20" s="19"/>
      <c r="G20" s="20" t="s">
        <v>17</v>
      </c>
      <c r="H20" s="21">
        <f>H21</f>
        <v>0</v>
      </c>
      <c r="I20" s="21">
        <f>I21</f>
        <v>0</v>
      </c>
      <c r="J20" s="21">
        <f>J21</f>
        <v>13246</v>
      </c>
      <c r="K20" s="56">
        <f>K21</f>
        <v>49853</v>
      </c>
      <c r="L20" s="56">
        <f aca="true" t="shared" si="3" ref="L20:S20">L21</f>
        <v>0</v>
      </c>
      <c r="M20" s="21">
        <f t="shared" si="3"/>
        <v>0</v>
      </c>
      <c r="N20" s="21">
        <f t="shared" si="3"/>
        <v>0</v>
      </c>
      <c r="O20" s="21">
        <f t="shared" si="3"/>
        <v>0</v>
      </c>
      <c r="P20" s="21">
        <f t="shared" si="3"/>
        <v>0</v>
      </c>
      <c r="Q20" s="21">
        <f t="shared" si="3"/>
        <v>0</v>
      </c>
      <c r="R20" s="68">
        <f t="shared" si="3"/>
        <v>0</v>
      </c>
      <c r="S20" s="61">
        <f t="shared" si="3"/>
        <v>63099</v>
      </c>
    </row>
    <row r="21" spans="1:19" ht="15" customHeight="1">
      <c r="A21" s="41">
        <v>14</v>
      </c>
      <c r="B21" s="47"/>
      <c r="C21" s="30"/>
      <c r="D21" s="34">
        <v>8</v>
      </c>
      <c r="E21" s="35"/>
      <c r="F21" s="35"/>
      <c r="G21" s="38" t="s">
        <v>17</v>
      </c>
      <c r="H21" s="32">
        <f>H22+H26+H29+H32</f>
        <v>0</v>
      </c>
      <c r="I21" s="32">
        <f>I22+I26+I29+I32</f>
        <v>0</v>
      </c>
      <c r="J21" s="32">
        <f>J22+J26+J29+J32</f>
        <v>13246</v>
      </c>
      <c r="K21" s="58">
        <f>K22+K26+K29+K32</f>
        <v>49853</v>
      </c>
      <c r="L21" s="58">
        <f aca="true" t="shared" si="4" ref="L21:S21">L22+L26+L29+L32</f>
        <v>0</v>
      </c>
      <c r="M21" s="32">
        <f t="shared" si="4"/>
        <v>0</v>
      </c>
      <c r="N21" s="32">
        <f t="shared" si="4"/>
        <v>0</v>
      </c>
      <c r="O21" s="32">
        <f t="shared" si="4"/>
        <v>0</v>
      </c>
      <c r="P21" s="32">
        <f t="shared" si="4"/>
        <v>0</v>
      </c>
      <c r="Q21" s="32">
        <f t="shared" si="4"/>
        <v>0</v>
      </c>
      <c r="R21" s="70">
        <f t="shared" si="4"/>
        <v>0</v>
      </c>
      <c r="S21" s="63">
        <f t="shared" si="4"/>
        <v>63099</v>
      </c>
    </row>
    <row r="22" spans="1:19" ht="30" customHeight="1">
      <c r="A22" s="40">
        <v>15</v>
      </c>
      <c r="B22" s="47"/>
      <c r="C22" s="30"/>
      <c r="D22" s="30"/>
      <c r="E22" s="35" t="s">
        <v>29</v>
      </c>
      <c r="F22" s="35"/>
      <c r="G22" s="39" t="s">
        <v>44</v>
      </c>
      <c r="H22" s="32">
        <f>SUM(H23:H24)</f>
        <v>0</v>
      </c>
      <c r="I22" s="32">
        <f>SUM(I23:I24)</f>
        <v>0</v>
      </c>
      <c r="J22" s="32">
        <f>SUM(J23:J24)</f>
        <v>0</v>
      </c>
      <c r="K22" s="58">
        <f>SUM(K23:K24:K25)</f>
        <v>0</v>
      </c>
      <c r="L22" s="58">
        <f aca="true" t="shared" si="5" ref="L22:R22">SUM(L23:L24)</f>
        <v>0</v>
      </c>
      <c r="M22" s="32">
        <f t="shared" si="5"/>
        <v>0</v>
      </c>
      <c r="N22" s="32">
        <f t="shared" si="5"/>
        <v>0</v>
      </c>
      <c r="O22" s="32">
        <f t="shared" si="5"/>
        <v>0</v>
      </c>
      <c r="P22" s="32">
        <f t="shared" si="5"/>
        <v>0</v>
      </c>
      <c r="Q22" s="32">
        <f t="shared" si="5"/>
        <v>0</v>
      </c>
      <c r="R22" s="70">
        <f t="shared" si="5"/>
        <v>0</v>
      </c>
      <c r="S22" s="63">
        <f>SUM(S23:S24:S25)</f>
        <v>0</v>
      </c>
    </row>
    <row r="23" spans="1:19" ht="15" customHeight="1">
      <c r="A23" s="41">
        <v>16</v>
      </c>
      <c r="B23" s="48"/>
      <c r="C23" s="34"/>
      <c r="D23" s="34"/>
      <c r="E23" s="35"/>
      <c r="F23" s="35" t="s">
        <v>30</v>
      </c>
      <c r="G23" s="36" t="s">
        <v>12</v>
      </c>
      <c r="H23" s="23"/>
      <c r="I23" s="23"/>
      <c r="J23" s="23"/>
      <c r="K23" s="59"/>
      <c r="L23" s="59"/>
      <c r="M23" s="23"/>
      <c r="N23" s="23"/>
      <c r="O23" s="23"/>
      <c r="P23" s="23"/>
      <c r="Q23" s="23"/>
      <c r="R23" s="71"/>
      <c r="S23" s="64"/>
    </row>
    <row r="24" spans="1:19" ht="15" customHeight="1">
      <c r="A24" s="40">
        <v>17</v>
      </c>
      <c r="B24" s="48"/>
      <c r="C24" s="34"/>
      <c r="D24" s="34"/>
      <c r="E24" s="35"/>
      <c r="F24" s="35" t="s">
        <v>32</v>
      </c>
      <c r="G24" s="36" t="s">
        <v>14</v>
      </c>
      <c r="H24" s="23"/>
      <c r="I24" s="23"/>
      <c r="J24" s="23"/>
      <c r="K24" s="59"/>
      <c r="L24" s="59"/>
      <c r="M24" s="23"/>
      <c r="N24" s="23"/>
      <c r="O24" s="23"/>
      <c r="P24" s="23"/>
      <c r="Q24" s="23"/>
      <c r="R24" s="71"/>
      <c r="S24" s="64"/>
    </row>
    <row r="25" spans="1:19" ht="15" customHeight="1">
      <c r="A25" s="41">
        <v>18</v>
      </c>
      <c r="B25" s="48"/>
      <c r="C25" s="34"/>
      <c r="D25" s="34"/>
      <c r="E25" s="35"/>
      <c r="F25" s="35" t="s">
        <v>57</v>
      </c>
      <c r="G25" s="36" t="s">
        <v>58</v>
      </c>
      <c r="H25" s="23"/>
      <c r="I25" s="23"/>
      <c r="J25" s="23"/>
      <c r="K25" s="59"/>
      <c r="L25" s="59"/>
      <c r="M25" s="23"/>
      <c r="N25" s="23"/>
      <c r="O25" s="23"/>
      <c r="P25" s="23"/>
      <c r="Q25" s="23"/>
      <c r="R25" s="71"/>
      <c r="S25" s="64">
        <f>SUM(H25:R25)</f>
        <v>0</v>
      </c>
    </row>
    <row r="26" spans="1:19" ht="15" customHeight="1">
      <c r="A26" s="41">
        <v>19</v>
      </c>
      <c r="B26" s="47"/>
      <c r="C26" s="30"/>
      <c r="D26" s="30"/>
      <c r="E26" s="35" t="s">
        <v>31</v>
      </c>
      <c r="F26" s="31"/>
      <c r="G26" s="39" t="s">
        <v>19</v>
      </c>
      <c r="H26" s="32">
        <f>SUM(H27:H28)</f>
        <v>0</v>
      </c>
      <c r="I26" s="32">
        <f>SUM(I27:I28)</f>
        <v>0</v>
      </c>
      <c r="J26" s="32">
        <f>SUM(J27:J28)</f>
        <v>0</v>
      </c>
      <c r="K26" s="58">
        <f>SUM(K27:K28)</f>
        <v>0</v>
      </c>
      <c r="L26" s="58">
        <f aca="true" t="shared" si="6" ref="L26:S26">SUM(L27:L28)</f>
        <v>0</v>
      </c>
      <c r="M26" s="32">
        <f t="shared" si="6"/>
        <v>0</v>
      </c>
      <c r="N26" s="32">
        <f t="shared" si="6"/>
        <v>0</v>
      </c>
      <c r="O26" s="32">
        <f t="shared" si="6"/>
        <v>0</v>
      </c>
      <c r="P26" s="32">
        <f t="shared" si="6"/>
        <v>0</v>
      </c>
      <c r="Q26" s="32">
        <f t="shared" si="6"/>
        <v>0</v>
      </c>
      <c r="R26" s="70">
        <f t="shared" si="6"/>
        <v>0</v>
      </c>
      <c r="S26" s="63">
        <f t="shared" si="6"/>
        <v>0</v>
      </c>
    </row>
    <row r="27" spans="1:19" ht="15" customHeight="1">
      <c r="A27" s="40">
        <v>20</v>
      </c>
      <c r="B27" s="48"/>
      <c r="C27" s="34"/>
      <c r="D27" s="34"/>
      <c r="E27" s="35"/>
      <c r="F27" s="35" t="s">
        <v>33</v>
      </c>
      <c r="G27" s="36" t="s">
        <v>20</v>
      </c>
      <c r="H27" s="23"/>
      <c r="I27" s="23"/>
      <c r="J27" s="23"/>
      <c r="K27" s="59"/>
      <c r="L27" s="59"/>
      <c r="M27" s="23"/>
      <c r="N27" s="23"/>
      <c r="O27" s="23"/>
      <c r="P27" s="23"/>
      <c r="Q27" s="23"/>
      <c r="R27" s="71"/>
      <c r="S27" s="64"/>
    </row>
    <row r="28" spans="1:19" ht="15" customHeight="1">
      <c r="A28" s="41">
        <v>21</v>
      </c>
      <c r="B28" s="48"/>
      <c r="C28" s="34"/>
      <c r="D28" s="34"/>
      <c r="E28" s="35"/>
      <c r="F28" s="35" t="s">
        <v>34</v>
      </c>
      <c r="G28" s="36" t="s">
        <v>21</v>
      </c>
      <c r="H28" s="23"/>
      <c r="I28" s="23"/>
      <c r="J28" s="23"/>
      <c r="K28" s="59"/>
      <c r="L28" s="59"/>
      <c r="M28" s="23"/>
      <c r="N28" s="23"/>
      <c r="O28" s="23"/>
      <c r="P28" s="23"/>
      <c r="Q28" s="23"/>
      <c r="R28" s="71"/>
      <c r="S28" s="64"/>
    </row>
    <row r="29" spans="1:19" ht="15" customHeight="1">
      <c r="A29" s="40">
        <v>22</v>
      </c>
      <c r="B29" s="48"/>
      <c r="C29" s="34"/>
      <c r="D29" s="34"/>
      <c r="E29" s="35" t="s">
        <v>35</v>
      </c>
      <c r="F29" s="35"/>
      <c r="G29" s="36" t="s">
        <v>22</v>
      </c>
      <c r="H29" s="32">
        <f>SUM(H30:H31)</f>
        <v>0</v>
      </c>
      <c r="I29" s="32">
        <f>SUM(I30:I31)</f>
        <v>0</v>
      </c>
      <c r="J29" s="32">
        <f>SUM(J30:J31)</f>
        <v>13246</v>
      </c>
      <c r="K29" s="58">
        <f>SUM(K30:K31)</f>
        <v>49853</v>
      </c>
      <c r="L29" s="58">
        <f aca="true" t="shared" si="7" ref="L29:S29">SUM(L30:L31)</f>
        <v>0</v>
      </c>
      <c r="M29" s="32">
        <f t="shared" si="7"/>
        <v>0</v>
      </c>
      <c r="N29" s="32">
        <f t="shared" si="7"/>
        <v>0</v>
      </c>
      <c r="O29" s="32">
        <f t="shared" si="7"/>
        <v>0</v>
      </c>
      <c r="P29" s="32">
        <f t="shared" si="7"/>
        <v>0</v>
      </c>
      <c r="Q29" s="32">
        <f t="shared" si="7"/>
        <v>0</v>
      </c>
      <c r="R29" s="70">
        <f t="shared" si="7"/>
        <v>0</v>
      </c>
      <c r="S29" s="63">
        <f t="shared" si="7"/>
        <v>63099</v>
      </c>
    </row>
    <row r="30" spans="1:19" ht="15" customHeight="1">
      <c r="A30" s="41">
        <v>23</v>
      </c>
      <c r="B30" s="48"/>
      <c r="C30" s="34"/>
      <c r="D30" s="34"/>
      <c r="E30" s="35"/>
      <c r="F30" s="35" t="s">
        <v>36</v>
      </c>
      <c r="G30" s="36" t="s">
        <v>23</v>
      </c>
      <c r="H30" s="23"/>
      <c r="I30" s="23"/>
      <c r="J30" s="23"/>
      <c r="K30" s="59">
        <f>1500+537</f>
        <v>2037</v>
      </c>
      <c r="L30" s="59"/>
      <c r="M30" s="23"/>
      <c r="N30" s="23"/>
      <c r="O30" s="23"/>
      <c r="P30" s="23"/>
      <c r="Q30" s="23"/>
      <c r="R30" s="71"/>
      <c r="S30" s="64">
        <f>SUM(H30:R30)</f>
        <v>2037</v>
      </c>
    </row>
    <row r="31" spans="1:19" ht="15" customHeight="1">
      <c r="A31" s="40">
        <v>24</v>
      </c>
      <c r="B31" s="48"/>
      <c r="C31" s="34"/>
      <c r="D31" s="34"/>
      <c r="E31" s="35"/>
      <c r="F31" s="35" t="s">
        <v>37</v>
      </c>
      <c r="G31" s="36" t="s">
        <v>24</v>
      </c>
      <c r="H31" s="23"/>
      <c r="I31" s="23"/>
      <c r="J31" s="23">
        <f>10731+2515</f>
        <v>13246</v>
      </c>
      <c r="K31" s="59">
        <v>47816</v>
      </c>
      <c r="L31" s="59"/>
      <c r="M31" s="23"/>
      <c r="N31" s="23"/>
      <c r="O31" s="23"/>
      <c r="P31" s="23"/>
      <c r="Q31" s="23"/>
      <c r="R31" s="71"/>
      <c r="S31" s="64">
        <f>SUM(H31:R31)</f>
        <v>61062</v>
      </c>
    </row>
    <row r="32" spans="1:19" ht="15" customHeight="1">
      <c r="A32" s="41">
        <v>25</v>
      </c>
      <c r="B32" s="48"/>
      <c r="C32" s="34"/>
      <c r="D32" s="34"/>
      <c r="E32" s="35" t="s">
        <v>38</v>
      </c>
      <c r="F32" s="35"/>
      <c r="G32" s="36" t="s">
        <v>25</v>
      </c>
      <c r="H32" s="32">
        <f>SUM(H33:H34)</f>
        <v>0</v>
      </c>
      <c r="I32" s="32">
        <f>SUM(I33:I34)</f>
        <v>0</v>
      </c>
      <c r="J32" s="32">
        <f>SUM(J33:J34)</f>
        <v>0</v>
      </c>
      <c r="K32" s="58">
        <f>SUM(K33:K34)</f>
        <v>0</v>
      </c>
      <c r="L32" s="58">
        <f aca="true" t="shared" si="8" ref="L32:S32">SUM(L33:L34)</f>
        <v>0</v>
      </c>
      <c r="M32" s="32">
        <f t="shared" si="8"/>
        <v>0</v>
      </c>
      <c r="N32" s="32">
        <f t="shared" si="8"/>
        <v>0</v>
      </c>
      <c r="O32" s="32">
        <f t="shared" si="8"/>
        <v>0</v>
      </c>
      <c r="P32" s="32">
        <f t="shared" si="8"/>
        <v>0</v>
      </c>
      <c r="Q32" s="32">
        <f t="shared" si="8"/>
        <v>0</v>
      </c>
      <c r="R32" s="70">
        <f t="shared" si="8"/>
        <v>0</v>
      </c>
      <c r="S32" s="63">
        <f t="shared" si="8"/>
        <v>0</v>
      </c>
    </row>
    <row r="33" spans="1:19" ht="15" customHeight="1">
      <c r="A33" s="40">
        <v>26</v>
      </c>
      <c r="B33" s="48"/>
      <c r="C33" s="34"/>
      <c r="D33" s="34"/>
      <c r="E33" s="35"/>
      <c r="F33" s="35" t="s">
        <v>39</v>
      </c>
      <c r="G33" s="8" t="s">
        <v>26</v>
      </c>
      <c r="H33" s="23"/>
      <c r="I33" s="23"/>
      <c r="J33" s="23"/>
      <c r="K33" s="59"/>
      <c r="L33" s="59"/>
      <c r="M33" s="23"/>
      <c r="N33" s="23"/>
      <c r="O33" s="23"/>
      <c r="P33" s="23"/>
      <c r="Q33" s="23"/>
      <c r="R33" s="71"/>
      <c r="S33" s="64"/>
    </row>
    <row r="34" spans="1:19" ht="15" customHeight="1" thickBot="1">
      <c r="A34" s="41">
        <v>27</v>
      </c>
      <c r="B34" s="91"/>
      <c r="C34" s="92"/>
      <c r="D34" s="92"/>
      <c r="E34" s="93"/>
      <c r="F34" s="93" t="s">
        <v>40</v>
      </c>
      <c r="G34" s="94" t="s">
        <v>27</v>
      </c>
      <c r="H34" s="95"/>
      <c r="I34" s="95"/>
      <c r="J34" s="95"/>
      <c r="K34" s="96"/>
      <c r="L34" s="96"/>
      <c r="M34" s="95"/>
      <c r="N34" s="95"/>
      <c r="O34" s="95"/>
      <c r="P34" s="95"/>
      <c r="Q34" s="95"/>
      <c r="R34" s="97"/>
      <c r="S34" s="98"/>
    </row>
    <row r="35" spans="1:19" ht="15" customHeight="1" thickBot="1">
      <c r="A35" s="40">
        <v>28</v>
      </c>
      <c r="B35" s="85"/>
      <c r="C35" s="85"/>
      <c r="D35" s="85"/>
      <c r="E35" s="85"/>
      <c r="F35" s="85"/>
      <c r="G35" s="85" t="s">
        <v>28</v>
      </c>
      <c r="H35" s="86">
        <f>H19+H20</f>
        <v>0</v>
      </c>
      <c r="I35" s="86">
        <f>I19+I20</f>
        <v>112310</v>
      </c>
      <c r="J35" s="86">
        <f>J19+J20</f>
        <v>213195</v>
      </c>
      <c r="K35" s="87">
        <f>K19+K20</f>
        <v>54253</v>
      </c>
      <c r="L35" s="99">
        <f aca="true" t="shared" si="9" ref="L35:S35">L19+L20</f>
        <v>150</v>
      </c>
      <c r="M35" s="88">
        <f t="shared" si="9"/>
        <v>3115</v>
      </c>
      <c r="N35" s="88">
        <f t="shared" si="9"/>
        <v>0</v>
      </c>
      <c r="O35" s="88">
        <f t="shared" si="9"/>
        <v>0</v>
      </c>
      <c r="P35" s="88">
        <f t="shared" si="9"/>
        <v>95</v>
      </c>
      <c r="Q35" s="88">
        <f t="shared" si="9"/>
        <v>6290</v>
      </c>
      <c r="R35" s="100">
        <f t="shared" si="9"/>
        <v>9293</v>
      </c>
      <c r="S35" s="89">
        <f t="shared" si="9"/>
        <v>398701</v>
      </c>
    </row>
    <row r="36" spans="8:10" ht="12.75">
      <c r="H36" s="3"/>
      <c r="I36" s="3"/>
      <c r="J36" s="3"/>
    </row>
  </sheetData>
  <sheetProtection/>
  <mergeCells count="4">
    <mergeCell ref="A1:S1"/>
    <mergeCell ref="A4:S4"/>
    <mergeCell ref="A5:S5"/>
    <mergeCell ref="C9:S9"/>
  </mergeCells>
  <printOptions horizontalCentered="1" verticalCentered="1"/>
  <pageMargins left="0" right="0.5511811023622047" top="0.7480314960629921" bottom="0.7480314960629921" header="0.31496062992125984" footer="0.31496062992125984"/>
  <pageSetup firstPageNumber="10" useFirstPageNumber="1" horizontalDpi="600" verticalDpi="600" orientation="landscape" paperSize="8" scale="6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120" zoomScaleSheetLayoutView="120" zoomScalePageLayoutView="0" workbookViewId="0" topLeftCell="A1">
      <selection activeCell="A2" sqref="A2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1.140625" style="0" customWidth="1"/>
    <col min="13" max="13" width="11.00390625" style="0" customWidth="1"/>
    <col min="14" max="14" width="11.28125" style="0" customWidth="1"/>
  </cols>
  <sheetData>
    <row r="1" spans="1:14" ht="15">
      <c r="A1" s="106" t="s">
        <v>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">
      <c r="A2" s="5"/>
      <c r="B2" s="6"/>
      <c r="C2" s="6"/>
      <c r="D2" s="6"/>
      <c r="E2" s="6"/>
      <c r="F2" s="6"/>
      <c r="G2" s="6"/>
      <c r="H2" s="2"/>
      <c r="I2" s="2"/>
      <c r="J2" s="2"/>
      <c r="K2" s="2"/>
      <c r="L2" s="49"/>
      <c r="M2" s="49"/>
      <c r="N2" s="49"/>
    </row>
    <row r="3" spans="1:14" ht="0.75" customHeight="1">
      <c r="A3" s="5"/>
      <c r="B3" s="6"/>
      <c r="C3" s="6"/>
      <c r="D3" s="6"/>
      <c r="E3" s="6"/>
      <c r="F3" s="6"/>
      <c r="G3" s="6"/>
      <c r="H3" s="2"/>
      <c r="I3" s="2"/>
      <c r="J3" s="2"/>
      <c r="K3" s="2"/>
      <c r="L3" s="49"/>
      <c r="M3" s="49"/>
      <c r="N3" s="49"/>
    </row>
    <row r="4" spans="1:14" ht="15">
      <c r="A4" s="107" t="s">
        <v>13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">
      <c r="A5" s="108" t="s">
        <v>75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49"/>
      <c r="M6" s="49"/>
      <c r="N6" s="49"/>
    </row>
    <row r="7" spans="1:14" ht="15.75" thickBo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49"/>
      <c r="M7" s="49"/>
      <c r="N7" s="49"/>
    </row>
    <row r="8" spans="1:14" ht="60.75" customHeight="1" thickBot="1">
      <c r="A8" s="40">
        <v>1</v>
      </c>
      <c r="B8" s="52" t="s">
        <v>52</v>
      </c>
      <c r="C8" s="72" t="s">
        <v>41</v>
      </c>
      <c r="D8" s="73" t="s">
        <v>1</v>
      </c>
      <c r="E8" s="75"/>
      <c r="F8" s="75"/>
      <c r="G8" s="81" t="s">
        <v>5</v>
      </c>
      <c r="H8" s="82" t="s">
        <v>53</v>
      </c>
      <c r="I8" s="83" t="s">
        <v>59</v>
      </c>
      <c r="J8" s="82" t="s">
        <v>54</v>
      </c>
      <c r="K8" s="82"/>
      <c r="L8" s="82"/>
      <c r="M8" s="82"/>
      <c r="N8" s="80" t="s">
        <v>51</v>
      </c>
    </row>
    <row r="9" spans="1:14" ht="15.75" thickBot="1">
      <c r="A9" s="41">
        <v>2</v>
      </c>
      <c r="B9" s="42">
        <v>1</v>
      </c>
      <c r="C9" s="109" t="s">
        <v>71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1:14" ht="15">
      <c r="A10" s="40">
        <v>3</v>
      </c>
      <c r="B10" s="43"/>
      <c r="C10" s="9" t="s">
        <v>2</v>
      </c>
      <c r="D10" s="9"/>
      <c r="E10" s="9"/>
      <c r="F10" s="9"/>
      <c r="G10" s="10" t="s">
        <v>6</v>
      </c>
      <c r="H10" s="11">
        <f aca="true" t="shared" si="0" ref="H10:N10">H11+H12+H13+H14</f>
        <v>1120</v>
      </c>
      <c r="I10" s="11">
        <f t="shared" si="0"/>
        <v>500</v>
      </c>
      <c r="J10" s="11">
        <f t="shared" si="0"/>
        <v>0</v>
      </c>
      <c r="K10" s="65">
        <f t="shared" si="0"/>
        <v>0</v>
      </c>
      <c r="L10" s="11">
        <f t="shared" si="0"/>
        <v>0</v>
      </c>
      <c r="M10" s="11">
        <f t="shared" si="0"/>
        <v>0</v>
      </c>
      <c r="N10" s="66">
        <f t="shared" si="0"/>
        <v>1620</v>
      </c>
    </row>
    <row r="11" spans="1:14" ht="15">
      <c r="A11" s="41">
        <v>4</v>
      </c>
      <c r="B11" s="44"/>
      <c r="C11" s="13"/>
      <c r="D11" s="13">
        <v>1</v>
      </c>
      <c r="E11" s="13"/>
      <c r="F11" s="13"/>
      <c r="G11" s="14" t="s">
        <v>8</v>
      </c>
      <c r="H11" s="15"/>
      <c r="I11" s="15"/>
      <c r="J11" s="15"/>
      <c r="K11" s="55"/>
      <c r="L11" s="15"/>
      <c r="M11" s="15"/>
      <c r="N11" s="60"/>
    </row>
    <row r="12" spans="1:14" ht="15">
      <c r="A12" s="40">
        <v>5</v>
      </c>
      <c r="B12" s="44"/>
      <c r="C12" s="13"/>
      <c r="D12" s="13">
        <v>3</v>
      </c>
      <c r="E12" s="13"/>
      <c r="F12" s="13"/>
      <c r="G12" s="14" t="s">
        <v>7</v>
      </c>
      <c r="H12" s="15"/>
      <c r="I12" s="15"/>
      <c r="J12" s="15"/>
      <c r="K12" s="55"/>
      <c r="L12" s="15"/>
      <c r="M12" s="15"/>
      <c r="N12" s="60"/>
    </row>
    <row r="13" spans="1:14" ht="15">
      <c r="A13" s="41">
        <v>6</v>
      </c>
      <c r="B13" s="44"/>
      <c r="C13" s="13"/>
      <c r="D13" s="13">
        <v>4</v>
      </c>
      <c r="E13" s="17"/>
      <c r="F13" s="17"/>
      <c r="G13" s="14" t="s">
        <v>6</v>
      </c>
      <c r="H13" s="15">
        <v>1120</v>
      </c>
      <c r="I13" s="15">
        <v>500</v>
      </c>
      <c r="J13" s="15"/>
      <c r="K13" s="55"/>
      <c r="L13" s="15"/>
      <c r="M13" s="15"/>
      <c r="N13" s="60">
        <f>SUM(H13:M13)</f>
        <v>1620</v>
      </c>
    </row>
    <row r="14" spans="1:14" ht="15">
      <c r="A14" s="40">
        <v>7</v>
      </c>
      <c r="B14" s="44"/>
      <c r="C14" s="13"/>
      <c r="D14" s="13">
        <v>6</v>
      </c>
      <c r="E14" s="17"/>
      <c r="F14" s="17"/>
      <c r="G14" s="14" t="s">
        <v>15</v>
      </c>
      <c r="H14" s="15"/>
      <c r="I14" s="15"/>
      <c r="J14" s="15"/>
      <c r="K14" s="55"/>
      <c r="L14" s="15"/>
      <c r="M14" s="15"/>
      <c r="N14" s="60"/>
    </row>
    <row r="15" spans="1:14" ht="15">
      <c r="A15" s="41">
        <v>8</v>
      </c>
      <c r="B15" s="45"/>
      <c r="C15" s="18" t="s">
        <v>3</v>
      </c>
      <c r="D15" s="18"/>
      <c r="E15" s="19"/>
      <c r="F15" s="19"/>
      <c r="G15" s="20" t="s">
        <v>9</v>
      </c>
      <c r="H15" s="21">
        <f aca="true" t="shared" si="1" ref="H15:N15">H16+H17+H18</f>
        <v>0</v>
      </c>
      <c r="I15" s="21">
        <f t="shared" si="1"/>
        <v>0</v>
      </c>
      <c r="J15" s="21">
        <f t="shared" si="1"/>
        <v>0</v>
      </c>
      <c r="K15" s="56">
        <f t="shared" si="1"/>
        <v>0</v>
      </c>
      <c r="L15" s="21">
        <f t="shared" si="1"/>
        <v>0</v>
      </c>
      <c r="M15" s="21">
        <f t="shared" si="1"/>
        <v>0</v>
      </c>
      <c r="N15" s="61">
        <f t="shared" si="1"/>
        <v>0</v>
      </c>
    </row>
    <row r="16" spans="1:14" ht="15">
      <c r="A16" s="40">
        <v>9</v>
      </c>
      <c r="B16" s="44"/>
      <c r="C16" s="13"/>
      <c r="D16" s="13">
        <v>2</v>
      </c>
      <c r="E16" s="17"/>
      <c r="F16" s="17"/>
      <c r="G16" s="14" t="s">
        <v>10</v>
      </c>
      <c r="H16" s="23"/>
      <c r="I16" s="15"/>
      <c r="J16" s="15"/>
      <c r="K16" s="55"/>
      <c r="L16" s="15"/>
      <c r="M16" s="15"/>
      <c r="N16" s="60"/>
    </row>
    <row r="17" spans="1:14" ht="15">
      <c r="A17" s="41">
        <v>10</v>
      </c>
      <c r="B17" s="44"/>
      <c r="C17" s="13"/>
      <c r="D17" s="13">
        <v>5</v>
      </c>
      <c r="E17" s="17"/>
      <c r="F17" s="17"/>
      <c r="G17" s="24" t="s">
        <v>9</v>
      </c>
      <c r="H17" s="15"/>
      <c r="I17" s="15"/>
      <c r="J17" s="15"/>
      <c r="K17" s="55"/>
      <c r="L17" s="15"/>
      <c r="M17" s="15"/>
      <c r="N17" s="60"/>
    </row>
    <row r="18" spans="1:14" ht="15">
      <c r="A18" s="40">
        <v>11</v>
      </c>
      <c r="B18" s="44"/>
      <c r="C18" s="13"/>
      <c r="D18" s="13">
        <v>7</v>
      </c>
      <c r="E18" s="17"/>
      <c r="F18" s="17"/>
      <c r="G18" s="14" t="s">
        <v>16</v>
      </c>
      <c r="H18" s="23"/>
      <c r="I18" s="15"/>
      <c r="J18" s="15"/>
      <c r="K18" s="55"/>
      <c r="L18" s="15"/>
      <c r="M18" s="15"/>
      <c r="N18" s="60"/>
    </row>
    <row r="19" spans="1:14" ht="15">
      <c r="A19" s="41">
        <v>12</v>
      </c>
      <c r="B19" s="46"/>
      <c r="C19" s="25"/>
      <c r="D19" s="25"/>
      <c r="E19" s="26"/>
      <c r="F19" s="26"/>
      <c r="G19" s="27" t="s">
        <v>11</v>
      </c>
      <c r="H19" s="28">
        <f aca="true" t="shared" si="2" ref="H19:N19">H15+H10</f>
        <v>1120</v>
      </c>
      <c r="I19" s="28">
        <f t="shared" si="2"/>
        <v>500</v>
      </c>
      <c r="J19" s="28">
        <f t="shared" si="2"/>
        <v>0</v>
      </c>
      <c r="K19" s="57">
        <f t="shared" si="2"/>
        <v>0</v>
      </c>
      <c r="L19" s="28">
        <f t="shared" si="2"/>
        <v>0</v>
      </c>
      <c r="M19" s="28">
        <f t="shared" si="2"/>
        <v>0</v>
      </c>
      <c r="N19" s="62">
        <f t="shared" si="2"/>
        <v>1620</v>
      </c>
    </row>
    <row r="20" spans="1:14" ht="15">
      <c r="A20" s="40">
        <v>13</v>
      </c>
      <c r="B20" s="45"/>
      <c r="C20" s="18" t="s">
        <v>4</v>
      </c>
      <c r="D20" s="18"/>
      <c r="E20" s="19"/>
      <c r="F20" s="19"/>
      <c r="G20" s="20" t="s">
        <v>17</v>
      </c>
      <c r="H20" s="21">
        <f aca="true" t="shared" si="3" ref="H20:N20">H21</f>
        <v>3</v>
      </c>
      <c r="I20" s="21">
        <f t="shared" si="3"/>
        <v>0</v>
      </c>
      <c r="J20" s="21">
        <f t="shared" si="3"/>
        <v>78581</v>
      </c>
      <c r="K20" s="56">
        <f t="shared" si="3"/>
        <v>0</v>
      </c>
      <c r="L20" s="21">
        <f t="shared" si="3"/>
        <v>0</v>
      </c>
      <c r="M20" s="21">
        <f t="shared" si="3"/>
        <v>0</v>
      </c>
      <c r="N20" s="61">
        <f t="shared" si="3"/>
        <v>78584</v>
      </c>
    </row>
    <row r="21" spans="1:14" ht="15">
      <c r="A21" s="41">
        <v>14</v>
      </c>
      <c r="B21" s="47"/>
      <c r="C21" s="30"/>
      <c r="D21" s="34">
        <v>8</v>
      </c>
      <c r="E21" s="35"/>
      <c r="F21" s="35"/>
      <c r="G21" s="38" t="s">
        <v>17</v>
      </c>
      <c r="H21" s="32">
        <f aca="true" t="shared" si="4" ref="H21:N21">H22+H25+H28+H31</f>
        <v>3</v>
      </c>
      <c r="I21" s="32">
        <f t="shared" si="4"/>
        <v>0</v>
      </c>
      <c r="J21" s="32">
        <f t="shared" si="4"/>
        <v>78581</v>
      </c>
      <c r="K21" s="58">
        <f t="shared" si="4"/>
        <v>0</v>
      </c>
      <c r="L21" s="32">
        <f t="shared" si="4"/>
        <v>0</v>
      </c>
      <c r="M21" s="32">
        <f t="shared" si="4"/>
        <v>0</v>
      </c>
      <c r="N21" s="63">
        <f t="shared" si="4"/>
        <v>78584</v>
      </c>
    </row>
    <row r="22" spans="1:14" ht="15">
      <c r="A22" s="40">
        <v>15</v>
      </c>
      <c r="B22" s="47"/>
      <c r="C22" s="30"/>
      <c r="D22" s="30"/>
      <c r="E22" s="35" t="s">
        <v>29</v>
      </c>
      <c r="F22" s="35"/>
      <c r="G22" s="39" t="s">
        <v>18</v>
      </c>
      <c r="H22" s="32">
        <f aca="true" t="shared" si="5" ref="H22:N22">SUM(H23:H24)</f>
        <v>0</v>
      </c>
      <c r="I22" s="32">
        <f t="shared" si="5"/>
        <v>0</v>
      </c>
      <c r="J22" s="32">
        <f t="shared" si="5"/>
        <v>0</v>
      </c>
      <c r="K22" s="58">
        <f t="shared" si="5"/>
        <v>0</v>
      </c>
      <c r="L22" s="32">
        <f t="shared" si="5"/>
        <v>0</v>
      </c>
      <c r="M22" s="32">
        <f t="shared" si="5"/>
        <v>0</v>
      </c>
      <c r="N22" s="63">
        <f t="shared" si="5"/>
        <v>0</v>
      </c>
    </row>
    <row r="23" spans="1:14" ht="15">
      <c r="A23" s="41">
        <v>16</v>
      </c>
      <c r="B23" s="48"/>
      <c r="C23" s="34"/>
      <c r="D23" s="34"/>
      <c r="E23" s="35"/>
      <c r="F23" s="35" t="s">
        <v>30</v>
      </c>
      <c r="G23" s="36" t="s">
        <v>12</v>
      </c>
      <c r="H23" s="23"/>
      <c r="I23" s="23"/>
      <c r="J23" s="23"/>
      <c r="K23" s="59"/>
      <c r="L23" s="23"/>
      <c r="M23" s="23"/>
      <c r="N23" s="64"/>
    </row>
    <row r="24" spans="1:14" ht="15">
      <c r="A24" s="40">
        <v>17</v>
      </c>
      <c r="B24" s="48"/>
      <c r="C24" s="34"/>
      <c r="D24" s="34"/>
      <c r="E24" s="35"/>
      <c r="F24" s="35" t="s">
        <v>32</v>
      </c>
      <c r="G24" s="36" t="s">
        <v>14</v>
      </c>
      <c r="H24" s="23"/>
      <c r="I24" s="23"/>
      <c r="J24" s="23"/>
      <c r="K24" s="59"/>
      <c r="L24" s="23"/>
      <c r="M24" s="23"/>
      <c r="N24" s="64"/>
    </row>
    <row r="25" spans="1:14" ht="15">
      <c r="A25" s="41">
        <v>18</v>
      </c>
      <c r="B25" s="47"/>
      <c r="C25" s="30"/>
      <c r="D25" s="30"/>
      <c r="E25" s="35" t="s">
        <v>31</v>
      </c>
      <c r="F25" s="31"/>
      <c r="G25" s="39" t="s">
        <v>19</v>
      </c>
      <c r="H25" s="32">
        <f aca="true" t="shared" si="6" ref="H25:N25">SUM(H26:H27)</f>
        <v>0</v>
      </c>
      <c r="I25" s="32">
        <f t="shared" si="6"/>
        <v>0</v>
      </c>
      <c r="J25" s="32">
        <f t="shared" si="6"/>
        <v>0</v>
      </c>
      <c r="K25" s="58">
        <f t="shared" si="6"/>
        <v>0</v>
      </c>
      <c r="L25" s="32">
        <f t="shared" si="6"/>
        <v>0</v>
      </c>
      <c r="M25" s="32">
        <f t="shared" si="6"/>
        <v>0</v>
      </c>
      <c r="N25" s="63">
        <f t="shared" si="6"/>
        <v>0</v>
      </c>
    </row>
    <row r="26" spans="1:14" ht="15">
      <c r="A26" s="40">
        <v>19</v>
      </c>
      <c r="B26" s="48"/>
      <c r="C26" s="34"/>
      <c r="D26" s="34"/>
      <c r="E26" s="35"/>
      <c r="F26" s="35" t="s">
        <v>33</v>
      </c>
      <c r="G26" s="36" t="s">
        <v>20</v>
      </c>
      <c r="H26" s="23"/>
      <c r="I26" s="23"/>
      <c r="J26" s="23"/>
      <c r="K26" s="59"/>
      <c r="L26" s="23"/>
      <c r="M26" s="23"/>
      <c r="N26" s="64"/>
    </row>
    <row r="27" spans="1:14" ht="15">
      <c r="A27" s="41">
        <v>20</v>
      </c>
      <c r="B27" s="48"/>
      <c r="C27" s="34"/>
      <c r="D27" s="34"/>
      <c r="E27" s="35"/>
      <c r="F27" s="35" t="s">
        <v>34</v>
      </c>
      <c r="G27" s="36" t="s">
        <v>21</v>
      </c>
      <c r="H27" s="23"/>
      <c r="I27" s="23"/>
      <c r="J27" s="23"/>
      <c r="K27" s="59"/>
      <c r="L27" s="23"/>
      <c r="M27" s="23"/>
      <c r="N27" s="64"/>
    </row>
    <row r="28" spans="1:14" ht="15">
      <c r="A28" s="40">
        <v>21</v>
      </c>
      <c r="B28" s="48"/>
      <c r="C28" s="34"/>
      <c r="D28" s="34"/>
      <c r="E28" s="35" t="s">
        <v>35</v>
      </c>
      <c r="F28" s="35"/>
      <c r="G28" s="36" t="s">
        <v>22</v>
      </c>
      <c r="H28" s="32">
        <f aca="true" t="shared" si="7" ref="H28:N28">SUM(H29:H30)</f>
        <v>3</v>
      </c>
      <c r="I28" s="32">
        <f t="shared" si="7"/>
        <v>0</v>
      </c>
      <c r="J28" s="32">
        <f t="shared" si="7"/>
        <v>0</v>
      </c>
      <c r="K28" s="58">
        <f t="shared" si="7"/>
        <v>0</v>
      </c>
      <c r="L28" s="32">
        <f t="shared" si="7"/>
        <v>0</v>
      </c>
      <c r="M28" s="32">
        <f t="shared" si="7"/>
        <v>0</v>
      </c>
      <c r="N28" s="63">
        <f t="shared" si="7"/>
        <v>3</v>
      </c>
    </row>
    <row r="29" spans="1:14" ht="15">
      <c r="A29" s="41">
        <v>22</v>
      </c>
      <c r="B29" s="48"/>
      <c r="C29" s="34"/>
      <c r="D29" s="34"/>
      <c r="E29" s="35"/>
      <c r="F29" s="35" t="s">
        <v>36</v>
      </c>
      <c r="G29" s="36" t="s">
        <v>23</v>
      </c>
      <c r="H29" s="23"/>
      <c r="I29" s="23"/>
      <c r="J29" s="23"/>
      <c r="K29" s="59"/>
      <c r="L29" s="23"/>
      <c r="M29" s="23"/>
      <c r="N29" s="64"/>
    </row>
    <row r="30" spans="1:14" ht="15">
      <c r="A30" s="40">
        <v>23</v>
      </c>
      <c r="B30" s="48"/>
      <c r="C30" s="34"/>
      <c r="D30" s="34"/>
      <c r="E30" s="35"/>
      <c r="F30" s="35" t="s">
        <v>37</v>
      </c>
      <c r="G30" s="36" t="s">
        <v>24</v>
      </c>
      <c r="H30" s="23">
        <v>3</v>
      </c>
      <c r="I30" s="23"/>
      <c r="J30" s="23"/>
      <c r="K30" s="59"/>
      <c r="L30" s="23"/>
      <c r="M30" s="23"/>
      <c r="N30" s="64">
        <f>SUM(H30:M30)</f>
        <v>3</v>
      </c>
    </row>
    <row r="31" spans="1:14" ht="15">
      <c r="A31" s="41">
        <v>24</v>
      </c>
      <c r="B31" s="48"/>
      <c r="C31" s="34"/>
      <c r="D31" s="34"/>
      <c r="E31" s="35" t="s">
        <v>38</v>
      </c>
      <c r="F31" s="35"/>
      <c r="G31" s="36" t="s">
        <v>25</v>
      </c>
      <c r="H31" s="32">
        <f aca="true" t="shared" si="8" ref="H31:N31">SUM(H32:H33)</f>
        <v>0</v>
      </c>
      <c r="I31" s="32">
        <f t="shared" si="8"/>
        <v>0</v>
      </c>
      <c r="J31" s="32">
        <f t="shared" si="8"/>
        <v>78581</v>
      </c>
      <c r="K31" s="58">
        <f t="shared" si="8"/>
        <v>0</v>
      </c>
      <c r="L31" s="32">
        <f t="shared" si="8"/>
        <v>0</v>
      </c>
      <c r="M31" s="32">
        <f t="shared" si="8"/>
        <v>0</v>
      </c>
      <c r="N31" s="63">
        <f t="shared" si="8"/>
        <v>78581</v>
      </c>
    </row>
    <row r="32" spans="1:14" ht="15">
      <c r="A32" s="40">
        <v>25</v>
      </c>
      <c r="B32" s="48"/>
      <c r="C32" s="34"/>
      <c r="D32" s="34"/>
      <c r="E32" s="35"/>
      <c r="F32" s="35" t="s">
        <v>39</v>
      </c>
      <c r="G32" s="8" t="s">
        <v>26</v>
      </c>
      <c r="H32" s="23"/>
      <c r="I32" s="23"/>
      <c r="J32" s="23">
        <v>480</v>
      </c>
      <c r="K32" s="59"/>
      <c r="L32" s="23"/>
      <c r="M32" s="23"/>
      <c r="N32" s="64">
        <f>SUM(H32:M32)</f>
        <v>480</v>
      </c>
    </row>
    <row r="33" spans="1:14" ht="15.75" thickBot="1">
      <c r="A33" s="41">
        <v>26</v>
      </c>
      <c r="B33" s="48"/>
      <c r="C33" s="34"/>
      <c r="D33" s="34"/>
      <c r="E33" s="35"/>
      <c r="F33" s="35" t="s">
        <v>40</v>
      </c>
      <c r="G33" s="8" t="s">
        <v>27</v>
      </c>
      <c r="H33" s="23"/>
      <c r="I33" s="23"/>
      <c r="J33" s="23">
        <f>73862+4239</f>
        <v>78101</v>
      </c>
      <c r="K33" s="59"/>
      <c r="L33" s="23"/>
      <c r="M33" s="23"/>
      <c r="N33" s="64">
        <f>SUM(H33:M33)</f>
        <v>78101</v>
      </c>
    </row>
    <row r="34" spans="1:14" ht="15.75" thickBot="1">
      <c r="A34" s="40">
        <v>27</v>
      </c>
      <c r="B34" s="85"/>
      <c r="C34" s="85"/>
      <c r="D34" s="85"/>
      <c r="E34" s="85"/>
      <c r="F34" s="85"/>
      <c r="G34" s="85" t="s">
        <v>28</v>
      </c>
      <c r="H34" s="86">
        <f aca="true" t="shared" si="9" ref="H34:N34">H19+H20</f>
        <v>1123</v>
      </c>
      <c r="I34" s="86">
        <f t="shared" si="9"/>
        <v>500</v>
      </c>
      <c r="J34" s="86">
        <f t="shared" si="9"/>
        <v>78581</v>
      </c>
      <c r="K34" s="87">
        <f t="shared" si="9"/>
        <v>0</v>
      </c>
      <c r="L34" s="88">
        <f t="shared" si="9"/>
        <v>0</v>
      </c>
      <c r="M34" s="88">
        <f t="shared" si="9"/>
        <v>0</v>
      </c>
      <c r="N34" s="89">
        <f t="shared" si="9"/>
        <v>80204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7.57421875" style="0" customWidth="1"/>
    <col min="8" max="8" width="12.28125" style="0" customWidth="1"/>
    <col min="9" max="9" width="12.140625" style="0" customWidth="1"/>
    <col min="10" max="10" width="10.8515625" style="0" customWidth="1"/>
    <col min="11" max="11" width="10.57421875" style="0" customWidth="1"/>
    <col min="12" max="12" width="12.421875" style="0" customWidth="1"/>
    <col min="13" max="13" width="11.421875" style="0" customWidth="1"/>
    <col min="14" max="16" width="12.421875" style="0" customWidth="1"/>
    <col min="17" max="17" width="15.421875" style="0" customWidth="1"/>
    <col min="18" max="22" width="13.00390625" style="0" customWidth="1"/>
    <col min="23" max="23" width="10.421875" style="0" customWidth="1"/>
  </cols>
  <sheetData>
    <row r="1" spans="1:23" ht="15">
      <c r="A1" s="106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2" ht="15">
      <c r="A2" s="5"/>
      <c r="B2" s="6"/>
      <c r="C2" s="6"/>
      <c r="D2" s="6"/>
      <c r="E2" s="6"/>
      <c r="F2" s="6"/>
      <c r="G2" s="6"/>
      <c r="H2" s="2"/>
      <c r="I2" s="2"/>
      <c r="J2" s="2"/>
      <c r="K2" s="2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0.75" customHeight="1">
      <c r="A3" s="5"/>
      <c r="B3" s="6"/>
      <c r="C3" s="6"/>
      <c r="D3" s="6"/>
      <c r="E3" s="6"/>
      <c r="F3" s="6"/>
      <c r="G3" s="6"/>
      <c r="H3" s="2"/>
      <c r="I3" s="2"/>
      <c r="J3" s="2"/>
      <c r="K3" s="2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3" ht="15">
      <c r="A4" s="107" t="s">
        <v>13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3" ht="25.5" customHeight="1" thickBot="1">
      <c r="A5" s="108" t="s">
        <v>75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</row>
    <row r="6" spans="1:22" ht="15.75" hidden="1" thickBo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15.75" hidden="1" thickBo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3" ht="84" customHeight="1" thickBot="1">
      <c r="A8" s="40">
        <v>1</v>
      </c>
      <c r="B8" s="52" t="s">
        <v>52</v>
      </c>
      <c r="C8" s="72" t="s">
        <v>41</v>
      </c>
      <c r="D8" s="73" t="s">
        <v>1</v>
      </c>
      <c r="E8" s="75"/>
      <c r="F8" s="75"/>
      <c r="G8" s="76" t="s">
        <v>5</v>
      </c>
      <c r="H8" s="77" t="s">
        <v>47</v>
      </c>
      <c r="I8" s="77" t="s">
        <v>50</v>
      </c>
      <c r="J8" s="77" t="s">
        <v>56</v>
      </c>
      <c r="K8" s="77" t="s">
        <v>49</v>
      </c>
      <c r="L8" s="78" t="s">
        <v>72</v>
      </c>
      <c r="M8" s="78" t="s">
        <v>69</v>
      </c>
      <c r="N8" s="78" t="s">
        <v>70</v>
      </c>
      <c r="O8" s="101" t="s">
        <v>73</v>
      </c>
      <c r="P8" s="78" t="s">
        <v>74</v>
      </c>
      <c r="Q8" s="84" t="s">
        <v>68</v>
      </c>
      <c r="R8" s="78" t="s">
        <v>77</v>
      </c>
      <c r="S8" s="105" t="s">
        <v>82</v>
      </c>
      <c r="T8" s="104" t="s">
        <v>81</v>
      </c>
      <c r="U8" s="102" t="s">
        <v>78</v>
      </c>
      <c r="V8" s="103" t="s">
        <v>79</v>
      </c>
      <c r="W8" s="80" t="s">
        <v>51</v>
      </c>
    </row>
    <row r="9" spans="1:23" ht="15.75" thickBot="1">
      <c r="A9" s="41">
        <v>2</v>
      </c>
      <c r="B9" s="42">
        <v>1</v>
      </c>
      <c r="C9" s="109" t="s">
        <v>65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</row>
    <row r="10" spans="1:23" ht="15">
      <c r="A10" s="40">
        <v>3</v>
      </c>
      <c r="B10" s="43"/>
      <c r="C10" s="9" t="s">
        <v>2</v>
      </c>
      <c r="D10" s="9"/>
      <c r="E10" s="9"/>
      <c r="F10" s="9"/>
      <c r="G10" s="10" t="s">
        <v>6</v>
      </c>
      <c r="H10" s="11">
        <f aca="true" t="shared" si="0" ref="H10:W10">H11+H12+H13+H14</f>
        <v>24185</v>
      </c>
      <c r="I10" s="11">
        <f t="shared" si="0"/>
        <v>0</v>
      </c>
      <c r="J10" s="11">
        <f t="shared" si="0"/>
        <v>1150</v>
      </c>
      <c r="K10" s="65">
        <f t="shared" si="0"/>
        <v>29912</v>
      </c>
      <c r="L10" s="11">
        <f t="shared" si="0"/>
        <v>175</v>
      </c>
      <c r="M10" s="11">
        <f>M11+M12+M13+M14</f>
        <v>630</v>
      </c>
      <c r="N10" s="11">
        <f t="shared" si="0"/>
        <v>330</v>
      </c>
      <c r="O10" s="11">
        <f t="shared" si="0"/>
        <v>0</v>
      </c>
      <c r="P10" s="11">
        <f t="shared" si="0"/>
        <v>6577</v>
      </c>
      <c r="Q10" s="11">
        <f aca="true" t="shared" si="1" ref="Q10:V10">Q11+Q12+Q13+Q14</f>
        <v>0</v>
      </c>
      <c r="R10" s="11">
        <f t="shared" si="1"/>
        <v>0</v>
      </c>
      <c r="S10" s="11">
        <f t="shared" si="1"/>
        <v>0</v>
      </c>
      <c r="T10" s="11">
        <f t="shared" si="1"/>
        <v>0</v>
      </c>
      <c r="U10" s="11">
        <f t="shared" si="1"/>
        <v>0</v>
      </c>
      <c r="V10" s="11">
        <f t="shared" si="1"/>
        <v>0</v>
      </c>
      <c r="W10" s="12">
        <f t="shared" si="0"/>
        <v>62959</v>
      </c>
    </row>
    <row r="11" spans="1:23" ht="15">
      <c r="A11" s="41">
        <v>4</v>
      </c>
      <c r="B11" s="44"/>
      <c r="C11" s="13"/>
      <c r="D11" s="13">
        <v>1</v>
      </c>
      <c r="E11" s="13"/>
      <c r="F11" s="13"/>
      <c r="G11" s="14" t="s">
        <v>8</v>
      </c>
      <c r="H11" s="15"/>
      <c r="I11" s="15"/>
      <c r="J11" s="15"/>
      <c r="K11" s="55">
        <f>4327+3509+5711+16365</f>
        <v>29912</v>
      </c>
      <c r="L11" s="15"/>
      <c r="M11" s="15"/>
      <c r="N11" s="15"/>
      <c r="O11" s="15"/>
      <c r="P11" s="15">
        <f>10131-3554</f>
        <v>6577</v>
      </c>
      <c r="Q11" s="15"/>
      <c r="R11" s="15"/>
      <c r="S11" s="55"/>
      <c r="T11" s="55"/>
      <c r="U11" s="55"/>
      <c r="V11" s="55"/>
      <c r="W11" s="16">
        <f>SUM(H11:R11)</f>
        <v>36489</v>
      </c>
    </row>
    <row r="12" spans="1:23" ht="15">
      <c r="A12" s="40">
        <v>5</v>
      </c>
      <c r="B12" s="44"/>
      <c r="C12" s="13"/>
      <c r="D12" s="13">
        <v>3</v>
      </c>
      <c r="E12" s="13"/>
      <c r="F12" s="13"/>
      <c r="G12" s="14" t="s">
        <v>7</v>
      </c>
      <c r="H12" s="15"/>
      <c r="I12" s="15"/>
      <c r="J12" s="15"/>
      <c r="K12" s="55"/>
      <c r="L12" s="15"/>
      <c r="M12" s="15"/>
      <c r="N12" s="15"/>
      <c r="O12" s="15"/>
      <c r="P12" s="15"/>
      <c r="Q12" s="15"/>
      <c r="R12" s="15"/>
      <c r="S12" s="55"/>
      <c r="T12" s="55"/>
      <c r="U12" s="55"/>
      <c r="V12" s="55"/>
      <c r="W12" s="16"/>
    </row>
    <row r="13" spans="1:23" ht="15">
      <c r="A13" s="41">
        <v>6</v>
      </c>
      <c r="B13" s="44"/>
      <c r="C13" s="13"/>
      <c r="D13" s="13">
        <v>4</v>
      </c>
      <c r="E13" s="17"/>
      <c r="F13" s="17"/>
      <c r="G13" s="14" t="s">
        <v>6</v>
      </c>
      <c r="H13" s="23">
        <v>24185</v>
      </c>
      <c r="I13" s="23"/>
      <c r="J13" s="23">
        <v>1150</v>
      </c>
      <c r="K13" s="59"/>
      <c r="L13" s="23">
        <v>175</v>
      </c>
      <c r="M13" s="23">
        <v>630</v>
      </c>
      <c r="N13" s="23">
        <v>330</v>
      </c>
      <c r="O13" s="23"/>
      <c r="P13" s="23"/>
      <c r="Q13" s="15"/>
      <c r="R13" s="15"/>
      <c r="S13" s="55"/>
      <c r="T13" s="55"/>
      <c r="U13" s="55"/>
      <c r="V13" s="55"/>
      <c r="W13" s="16">
        <f>SUM(H13:R13)</f>
        <v>26470</v>
      </c>
    </row>
    <row r="14" spans="1:23" ht="15">
      <c r="A14" s="40">
        <v>7</v>
      </c>
      <c r="B14" s="44"/>
      <c r="C14" s="13"/>
      <c r="D14" s="13">
        <v>6</v>
      </c>
      <c r="E14" s="17"/>
      <c r="F14" s="17"/>
      <c r="G14" s="14" t="s">
        <v>15</v>
      </c>
      <c r="H14" s="15"/>
      <c r="I14" s="15"/>
      <c r="J14" s="15"/>
      <c r="K14" s="55"/>
      <c r="L14" s="15"/>
      <c r="M14" s="15"/>
      <c r="N14" s="15"/>
      <c r="O14" s="15"/>
      <c r="P14" s="15"/>
      <c r="Q14" s="15"/>
      <c r="R14" s="15"/>
      <c r="S14" s="55"/>
      <c r="T14" s="55"/>
      <c r="U14" s="55"/>
      <c r="V14" s="55"/>
      <c r="W14" s="16">
        <f>SUM(H14:R14)</f>
        <v>0</v>
      </c>
    </row>
    <row r="15" spans="1:23" ht="15">
      <c r="A15" s="41">
        <v>8</v>
      </c>
      <c r="B15" s="45"/>
      <c r="C15" s="18" t="s">
        <v>3</v>
      </c>
      <c r="D15" s="18"/>
      <c r="E15" s="19"/>
      <c r="F15" s="19"/>
      <c r="G15" s="20" t="s">
        <v>9</v>
      </c>
      <c r="H15" s="21">
        <f aca="true" t="shared" si="2" ref="H15:W15">H16+H17+H18</f>
        <v>0</v>
      </c>
      <c r="I15" s="21">
        <f t="shared" si="2"/>
        <v>0</v>
      </c>
      <c r="J15" s="21">
        <f t="shared" si="2"/>
        <v>0</v>
      </c>
      <c r="K15" s="56">
        <f t="shared" si="2"/>
        <v>0</v>
      </c>
      <c r="L15" s="21">
        <f t="shared" si="2"/>
        <v>0</v>
      </c>
      <c r="M15" s="21"/>
      <c r="N15" s="21">
        <f t="shared" si="2"/>
        <v>0</v>
      </c>
      <c r="O15" s="21">
        <f t="shared" si="2"/>
        <v>0</v>
      </c>
      <c r="P15" s="21">
        <f t="shared" si="2"/>
        <v>3554</v>
      </c>
      <c r="Q15" s="21">
        <f aca="true" t="shared" si="3" ref="Q15:V15">Q16+Q17+Q18</f>
        <v>0</v>
      </c>
      <c r="R15" s="21">
        <f t="shared" si="3"/>
        <v>0</v>
      </c>
      <c r="S15" s="21">
        <f t="shared" si="3"/>
        <v>0</v>
      </c>
      <c r="T15" s="21">
        <f t="shared" si="3"/>
        <v>0</v>
      </c>
      <c r="U15" s="21">
        <f t="shared" si="3"/>
        <v>0</v>
      </c>
      <c r="V15" s="21">
        <f t="shared" si="3"/>
        <v>0</v>
      </c>
      <c r="W15" s="22">
        <f t="shared" si="2"/>
        <v>3554</v>
      </c>
    </row>
    <row r="16" spans="1:23" ht="15">
      <c r="A16" s="40">
        <v>9</v>
      </c>
      <c r="B16" s="44"/>
      <c r="C16" s="13"/>
      <c r="D16" s="13">
        <v>2</v>
      </c>
      <c r="E16" s="17"/>
      <c r="F16" s="17"/>
      <c r="G16" s="14" t="s">
        <v>10</v>
      </c>
      <c r="H16" s="23"/>
      <c r="I16" s="15"/>
      <c r="J16" s="15"/>
      <c r="K16" s="55"/>
      <c r="L16" s="15"/>
      <c r="M16" s="15"/>
      <c r="N16" s="15"/>
      <c r="O16" s="15"/>
      <c r="P16" s="15">
        <v>3554</v>
      </c>
      <c r="Q16" s="15"/>
      <c r="R16" s="15"/>
      <c r="S16" s="55"/>
      <c r="T16" s="55"/>
      <c r="U16" s="55"/>
      <c r="V16" s="55"/>
      <c r="W16" s="16">
        <f>SUM(H16:R16)</f>
        <v>3554</v>
      </c>
    </row>
    <row r="17" spans="1:23" ht="15">
      <c r="A17" s="41">
        <v>10</v>
      </c>
      <c r="B17" s="44"/>
      <c r="C17" s="13"/>
      <c r="D17" s="13">
        <v>5</v>
      </c>
      <c r="E17" s="17"/>
      <c r="F17" s="17"/>
      <c r="G17" s="24" t="s">
        <v>9</v>
      </c>
      <c r="H17" s="15"/>
      <c r="I17" s="15"/>
      <c r="J17" s="15"/>
      <c r="K17" s="55"/>
      <c r="L17" s="15"/>
      <c r="M17" s="15"/>
      <c r="N17" s="15"/>
      <c r="O17" s="15"/>
      <c r="P17" s="15"/>
      <c r="Q17" s="15"/>
      <c r="R17" s="15"/>
      <c r="S17" s="55"/>
      <c r="T17" s="55"/>
      <c r="U17" s="55"/>
      <c r="V17" s="55"/>
      <c r="W17" s="16"/>
    </row>
    <row r="18" spans="1:23" ht="15">
      <c r="A18" s="40">
        <v>11</v>
      </c>
      <c r="B18" s="44"/>
      <c r="C18" s="13"/>
      <c r="D18" s="13">
        <v>7</v>
      </c>
      <c r="E18" s="17"/>
      <c r="F18" s="17"/>
      <c r="G18" s="14" t="s">
        <v>16</v>
      </c>
      <c r="H18" s="23"/>
      <c r="I18" s="15"/>
      <c r="J18" s="15"/>
      <c r="K18" s="55"/>
      <c r="L18" s="15"/>
      <c r="M18" s="15"/>
      <c r="N18" s="15"/>
      <c r="O18" s="15"/>
      <c r="P18" s="15"/>
      <c r="Q18" s="15"/>
      <c r="R18" s="15"/>
      <c r="S18" s="55"/>
      <c r="T18" s="55"/>
      <c r="U18" s="55"/>
      <c r="V18" s="55"/>
      <c r="W18" s="16"/>
    </row>
    <row r="19" spans="1:23" ht="15">
      <c r="A19" s="41">
        <v>12</v>
      </c>
      <c r="B19" s="46"/>
      <c r="C19" s="25"/>
      <c r="D19" s="25"/>
      <c r="E19" s="26"/>
      <c r="F19" s="26"/>
      <c r="G19" s="27" t="s">
        <v>11</v>
      </c>
      <c r="H19" s="28">
        <f aca="true" t="shared" si="4" ref="H19:P19">H15+H10</f>
        <v>24185</v>
      </c>
      <c r="I19" s="28">
        <f t="shared" si="4"/>
        <v>0</v>
      </c>
      <c r="J19" s="28">
        <f t="shared" si="4"/>
        <v>1150</v>
      </c>
      <c r="K19" s="57">
        <f t="shared" si="4"/>
        <v>29912</v>
      </c>
      <c r="L19" s="28">
        <f t="shared" si="4"/>
        <v>175</v>
      </c>
      <c r="M19" s="28">
        <f>M15+M10</f>
        <v>630</v>
      </c>
      <c r="N19" s="28">
        <f t="shared" si="4"/>
        <v>330</v>
      </c>
      <c r="O19" s="28">
        <f t="shared" si="4"/>
        <v>0</v>
      </c>
      <c r="P19" s="28">
        <f t="shared" si="4"/>
        <v>10131</v>
      </c>
      <c r="Q19" s="28">
        <f aca="true" t="shared" si="5" ref="Q19:W19">Q15+Q10</f>
        <v>0</v>
      </c>
      <c r="R19" s="28">
        <f t="shared" si="5"/>
        <v>0</v>
      </c>
      <c r="S19" s="28">
        <f t="shared" si="5"/>
        <v>0</v>
      </c>
      <c r="T19" s="28">
        <f t="shared" si="5"/>
        <v>0</v>
      </c>
      <c r="U19" s="28">
        <f t="shared" si="5"/>
        <v>0</v>
      </c>
      <c r="V19" s="28">
        <f t="shared" si="5"/>
        <v>0</v>
      </c>
      <c r="W19" s="29">
        <f t="shared" si="5"/>
        <v>66513</v>
      </c>
    </row>
    <row r="20" spans="1:23" ht="15">
      <c r="A20" s="40">
        <v>13</v>
      </c>
      <c r="B20" s="45"/>
      <c r="C20" s="18" t="s">
        <v>4</v>
      </c>
      <c r="D20" s="18"/>
      <c r="E20" s="19"/>
      <c r="F20" s="19"/>
      <c r="G20" s="20" t="s">
        <v>17</v>
      </c>
      <c r="H20" s="21">
        <f aca="true" t="shared" si="6" ref="H20:V20">H21</f>
        <v>75149</v>
      </c>
      <c r="I20" s="21">
        <f t="shared" si="6"/>
        <v>0</v>
      </c>
      <c r="J20" s="21">
        <f t="shared" si="6"/>
        <v>0</v>
      </c>
      <c r="K20" s="56">
        <f t="shared" si="6"/>
        <v>0</v>
      </c>
      <c r="L20" s="21">
        <f t="shared" si="6"/>
        <v>0</v>
      </c>
      <c r="M20" s="21"/>
      <c r="N20" s="21">
        <f t="shared" si="6"/>
        <v>0</v>
      </c>
      <c r="O20" s="21">
        <f t="shared" si="6"/>
        <v>19205</v>
      </c>
      <c r="P20" s="21">
        <f t="shared" si="6"/>
        <v>1900</v>
      </c>
      <c r="Q20" s="21">
        <f t="shared" si="6"/>
        <v>90000</v>
      </c>
      <c r="R20" s="21">
        <f t="shared" si="6"/>
        <v>3113</v>
      </c>
      <c r="S20" s="21">
        <f t="shared" si="6"/>
        <v>470</v>
      </c>
      <c r="T20" s="21">
        <f t="shared" si="6"/>
        <v>864</v>
      </c>
      <c r="U20" s="21">
        <f t="shared" si="6"/>
        <v>14769</v>
      </c>
      <c r="V20" s="21">
        <f t="shared" si="6"/>
        <v>20338</v>
      </c>
      <c r="W20" s="22">
        <f>W21</f>
        <v>225808</v>
      </c>
    </row>
    <row r="21" spans="1:23" ht="15">
      <c r="A21" s="41">
        <v>14</v>
      </c>
      <c r="B21" s="47"/>
      <c r="C21" s="30"/>
      <c r="D21" s="34">
        <v>8</v>
      </c>
      <c r="E21" s="35"/>
      <c r="F21" s="35"/>
      <c r="G21" s="38" t="s">
        <v>17</v>
      </c>
      <c r="H21" s="32">
        <f aca="true" t="shared" si="7" ref="H21:P21">H22+H25+H28+H31</f>
        <v>75149</v>
      </c>
      <c r="I21" s="32">
        <f t="shared" si="7"/>
        <v>0</v>
      </c>
      <c r="J21" s="32">
        <f t="shared" si="7"/>
        <v>0</v>
      </c>
      <c r="K21" s="58">
        <f t="shared" si="7"/>
        <v>0</v>
      </c>
      <c r="L21" s="32">
        <f t="shared" si="7"/>
        <v>0</v>
      </c>
      <c r="M21" s="32"/>
      <c r="N21" s="32">
        <f t="shared" si="7"/>
        <v>0</v>
      </c>
      <c r="O21" s="32">
        <f t="shared" si="7"/>
        <v>19205</v>
      </c>
      <c r="P21" s="32">
        <f t="shared" si="7"/>
        <v>1900</v>
      </c>
      <c r="Q21" s="32">
        <f aca="true" t="shared" si="8" ref="Q21:W21">Q22+Q25+Q28+Q31</f>
        <v>90000</v>
      </c>
      <c r="R21" s="32">
        <f t="shared" si="8"/>
        <v>3113</v>
      </c>
      <c r="S21" s="32">
        <f t="shared" si="8"/>
        <v>470</v>
      </c>
      <c r="T21" s="32">
        <f t="shared" si="8"/>
        <v>864</v>
      </c>
      <c r="U21" s="32">
        <f t="shared" si="8"/>
        <v>14769</v>
      </c>
      <c r="V21" s="32">
        <f t="shared" si="8"/>
        <v>20338</v>
      </c>
      <c r="W21" s="33">
        <f t="shared" si="8"/>
        <v>225808</v>
      </c>
    </row>
    <row r="22" spans="1:23" ht="15">
      <c r="A22" s="40">
        <v>15</v>
      </c>
      <c r="B22" s="47"/>
      <c r="C22" s="30"/>
      <c r="D22" s="30"/>
      <c r="E22" s="35" t="s">
        <v>29</v>
      </c>
      <c r="F22" s="35"/>
      <c r="G22" s="39" t="s">
        <v>18</v>
      </c>
      <c r="H22" s="32">
        <f aca="true" t="shared" si="9" ref="H22:W22">SUM(H23:H24)</f>
        <v>0</v>
      </c>
      <c r="I22" s="32">
        <f t="shared" si="9"/>
        <v>0</v>
      </c>
      <c r="J22" s="32">
        <f t="shared" si="9"/>
        <v>0</v>
      </c>
      <c r="K22" s="58">
        <f t="shared" si="9"/>
        <v>0</v>
      </c>
      <c r="L22" s="32">
        <f t="shared" si="9"/>
        <v>0</v>
      </c>
      <c r="M22" s="32"/>
      <c r="N22" s="32">
        <f t="shared" si="9"/>
        <v>0</v>
      </c>
      <c r="O22" s="32">
        <f t="shared" si="9"/>
        <v>0</v>
      </c>
      <c r="P22" s="32">
        <f t="shared" si="9"/>
        <v>0</v>
      </c>
      <c r="Q22" s="32">
        <f>SUM(Q23:Q24)</f>
        <v>0</v>
      </c>
      <c r="R22" s="32">
        <f>SUM(R23:R24)</f>
        <v>0</v>
      </c>
      <c r="S22" s="32"/>
      <c r="T22" s="32">
        <f>SUM(T23:T24)</f>
        <v>0</v>
      </c>
      <c r="U22" s="32">
        <f>SUM(U23:U24)</f>
        <v>0</v>
      </c>
      <c r="V22" s="32">
        <f>SUM(V23:V24)</f>
        <v>0</v>
      </c>
      <c r="W22" s="33">
        <f t="shared" si="9"/>
        <v>0</v>
      </c>
    </row>
    <row r="23" spans="1:23" ht="15">
      <c r="A23" s="41">
        <v>16</v>
      </c>
      <c r="B23" s="48"/>
      <c r="C23" s="34"/>
      <c r="D23" s="34"/>
      <c r="E23" s="35"/>
      <c r="F23" s="35" t="s">
        <v>30</v>
      </c>
      <c r="G23" s="36" t="s">
        <v>12</v>
      </c>
      <c r="H23" s="23"/>
      <c r="I23" s="23"/>
      <c r="J23" s="23"/>
      <c r="K23" s="59"/>
      <c r="L23" s="23"/>
      <c r="M23" s="23"/>
      <c r="N23" s="23"/>
      <c r="O23" s="23"/>
      <c r="P23" s="23"/>
      <c r="Q23" s="23"/>
      <c r="R23" s="23"/>
      <c r="S23" s="59"/>
      <c r="T23" s="59"/>
      <c r="U23" s="59"/>
      <c r="V23" s="59"/>
      <c r="W23" s="37"/>
    </row>
    <row r="24" spans="1:23" ht="15">
      <c r="A24" s="40">
        <v>17</v>
      </c>
      <c r="B24" s="48"/>
      <c r="C24" s="34"/>
      <c r="D24" s="34"/>
      <c r="E24" s="35"/>
      <c r="F24" s="35" t="s">
        <v>32</v>
      </c>
      <c r="G24" s="36" t="s">
        <v>14</v>
      </c>
      <c r="H24" s="23"/>
      <c r="I24" s="23"/>
      <c r="J24" s="23"/>
      <c r="K24" s="59"/>
      <c r="L24" s="23"/>
      <c r="M24" s="23"/>
      <c r="N24" s="23"/>
      <c r="O24" s="23"/>
      <c r="P24" s="23"/>
      <c r="Q24" s="23"/>
      <c r="R24" s="23"/>
      <c r="S24" s="59"/>
      <c r="T24" s="59"/>
      <c r="U24" s="59"/>
      <c r="V24" s="59"/>
      <c r="W24" s="37"/>
    </row>
    <row r="25" spans="1:23" ht="15">
      <c r="A25" s="41">
        <v>18</v>
      </c>
      <c r="B25" s="47"/>
      <c r="C25" s="30"/>
      <c r="D25" s="30"/>
      <c r="E25" s="35" t="s">
        <v>31</v>
      </c>
      <c r="F25" s="31"/>
      <c r="G25" s="39" t="s">
        <v>19</v>
      </c>
      <c r="H25" s="32">
        <f aca="true" t="shared" si="10" ref="H25:W25">SUM(H26:H27)</f>
        <v>0</v>
      </c>
      <c r="I25" s="32">
        <f t="shared" si="10"/>
        <v>0</v>
      </c>
      <c r="J25" s="32">
        <f t="shared" si="10"/>
        <v>0</v>
      </c>
      <c r="K25" s="58">
        <f t="shared" si="10"/>
        <v>0</v>
      </c>
      <c r="L25" s="32">
        <f t="shared" si="10"/>
        <v>0</v>
      </c>
      <c r="M25" s="32"/>
      <c r="N25" s="32">
        <f t="shared" si="10"/>
        <v>0</v>
      </c>
      <c r="O25" s="32">
        <f t="shared" si="10"/>
        <v>0</v>
      </c>
      <c r="P25" s="32">
        <f t="shared" si="10"/>
        <v>0</v>
      </c>
      <c r="Q25" s="32">
        <f>SUM(Q26:Q27)</f>
        <v>0</v>
      </c>
      <c r="R25" s="32">
        <f>SUM(R26:R27)</f>
        <v>0</v>
      </c>
      <c r="S25" s="32"/>
      <c r="T25" s="32">
        <f>SUM(T26:T27)</f>
        <v>0</v>
      </c>
      <c r="U25" s="32">
        <f>SUM(U26:U27)</f>
        <v>0</v>
      </c>
      <c r="V25" s="32">
        <f>SUM(V26:V27)</f>
        <v>0</v>
      </c>
      <c r="W25" s="33">
        <f t="shared" si="10"/>
        <v>0</v>
      </c>
    </row>
    <row r="26" spans="1:23" ht="15">
      <c r="A26" s="40">
        <v>19</v>
      </c>
      <c r="B26" s="48"/>
      <c r="C26" s="34"/>
      <c r="D26" s="34"/>
      <c r="E26" s="35"/>
      <c r="F26" s="35" t="s">
        <v>33</v>
      </c>
      <c r="G26" s="36" t="s">
        <v>20</v>
      </c>
      <c r="H26" s="23"/>
      <c r="I26" s="23"/>
      <c r="J26" s="23"/>
      <c r="K26" s="59"/>
      <c r="L26" s="23"/>
      <c r="M26" s="23"/>
      <c r="N26" s="23"/>
      <c r="O26" s="23"/>
      <c r="P26" s="23"/>
      <c r="Q26" s="23"/>
      <c r="R26" s="23"/>
      <c r="S26" s="59"/>
      <c r="T26" s="59"/>
      <c r="U26" s="59"/>
      <c r="V26" s="59"/>
      <c r="W26" s="37"/>
    </row>
    <row r="27" spans="1:23" ht="15">
      <c r="A27" s="41">
        <v>20</v>
      </c>
      <c r="B27" s="48"/>
      <c r="C27" s="34"/>
      <c r="D27" s="34"/>
      <c r="E27" s="35"/>
      <c r="F27" s="35" t="s">
        <v>34</v>
      </c>
      <c r="G27" s="36" t="s">
        <v>21</v>
      </c>
      <c r="H27" s="23"/>
      <c r="I27" s="23"/>
      <c r="J27" s="23"/>
      <c r="K27" s="59"/>
      <c r="L27" s="23"/>
      <c r="M27" s="23"/>
      <c r="N27" s="23"/>
      <c r="O27" s="23"/>
      <c r="P27" s="23"/>
      <c r="Q27" s="23"/>
      <c r="R27" s="23"/>
      <c r="S27" s="59"/>
      <c r="T27" s="59"/>
      <c r="U27" s="59"/>
      <c r="V27" s="59"/>
      <c r="W27" s="37"/>
    </row>
    <row r="28" spans="1:23" ht="15">
      <c r="A28" s="40">
        <v>21</v>
      </c>
      <c r="B28" s="48"/>
      <c r="C28" s="34"/>
      <c r="D28" s="34"/>
      <c r="E28" s="35" t="s">
        <v>35</v>
      </c>
      <c r="F28" s="35"/>
      <c r="G28" s="36" t="s">
        <v>22</v>
      </c>
      <c r="H28" s="32">
        <f aca="true" t="shared" si="11" ref="H28:P28">SUM(H29:H30)</f>
        <v>75149</v>
      </c>
      <c r="I28" s="32">
        <f t="shared" si="11"/>
        <v>0</v>
      </c>
      <c r="J28" s="32">
        <f t="shared" si="11"/>
        <v>0</v>
      </c>
      <c r="K28" s="58">
        <f t="shared" si="11"/>
        <v>0</v>
      </c>
      <c r="L28" s="32">
        <f t="shared" si="11"/>
        <v>0</v>
      </c>
      <c r="M28" s="32"/>
      <c r="N28" s="32">
        <f t="shared" si="11"/>
        <v>0</v>
      </c>
      <c r="O28" s="32">
        <f t="shared" si="11"/>
        <v>19205</v>
      </c>
      <c r="P28" s="32">
        <f t="shared" si="11"/>
        <v>1900</v>
      </c>
      <c r="Q28" s="32">
        <f aca="true" t="shared" si="12" ref="Q28:W28">SUM(Q29:Q30)</f>
        <v>90000</v>
      </c>
      <c r="R28" s="32">
        <f t="shared" si="12"/>
        <v>3113</v>
      </c>
      <c r="S28" s="32">
        <f t="shared" si="12"/>
        <v>470</v>
      </c>
      <c r="T28" s="32">
        <f t="shared" si="12"/>
        <v>864</v>
      </c>
      <c r="U28" s="32">
        <f t="shared" si="12"/>
        <v>14769</v>
      </c>
      <c r="V28" s="32">
        <f t="shared" si="12"/>
        <v>20338</v>
      </c>
      <c r="W28" s="33">
        <f t="shared" si="12"/>
        <v>225808</v>
      </c>
    </row>
    <row r="29" spans="1:23" ht="15">
      <c r="A29" s="41">
        <v>22</v>
      </c>
      <c r="B29" s="48"/>
      <c r="C29" s="34"/>
      <c r="D29" s="34"/>
      <c r="E29" s="35"/>
      <c r="F29" s="35" t="s">
        <v>36</v>
      </c>
      <c r="G29" s="36" t="s">
        <v>23</v>
      </c>
      <c r="H29" s="23"/>
      <c r="I29" s="23"/>
      <c r="J29" s="23"/>
      <c r="K29" s="59"/>
      <c r="L29" s="23"/>
      <c r="M29" s="23"/>
      <c r="N29" s="23"/>
      <c r="O29" s="23">
        <v>1598</v>
      </c>
      <c r="P29" s="23"/>
      <c r="Q29" s="23">
        <v>86507</v>
      </c>
      <c r="R29" s="23"/>
      <c r="S29" s="59"/>
      <c r="T29" s="59">
        <f>228+598</f>
        <v>826</v>
      </c>
      <c r="U29" s="59">
        <f>14261+127</f>
        <v>14388</v>
      </c>
      <c r="V29" s="59">
        <v>20338</v>
      </c>
      <c r="W29" s="37">
        <f>SUM(H29:V29)</f>
        <v>123657</v>
      </c>
    </row>
    <row r="30" spans="1:23" ht="15">
      <c r="A30" s="40">
        <v>23</v>
      </c>
      <c r="B30" s="48"/>
      <c r="C30" s="34"/>
      <c r="D30" s="34"/>
      <c r="E30" s="35"/>
      <c r="F30" s="35" t="s">
        <v>37</v>
      </c>
      <c r="G30" s="36" t="s">
        <v>24</v>
      </c>
      <c r="H30" s="23">
        <v>75149</v>
      </c>
      <c r="I30" s="23"/>
      <c r="J30" s="23"/>
      <c r="K30" s="59"/>
      <c r="L30" s="23"/>
      <c r="M30" s="23"/>
      <c r="N30" s="23"/>
      <c r="O30" s="23">
        <f>16732+875</f>
        <v>17607</v>
      </c>
      <c r="P30" s="23">
        <v>1900</v>
      </c>
      <c r="Q30" s="23">
        <v>3493</v>
      </c>
      <c r="R30" s="23">
        <f>670+2443</f>
        <v>3113</v>
      </c>
      <c r="S30" s="23">
        <v>470</v>
      </c>
      <c r="T30" s="23">
        <v>38</v>
      </c>
      <c r="U30" s="59">
        <f>508-127</f>
        <v>381</v>
      </c>
      <c r="V30" s="59"/>
      <c r="W30" s="37">
        <f>SUM(H30:V30)</f>
        <v>102151</v>
      </c>
    </row>
    <row r="31" spans="1:23" ht="15">
      <c r="A31" s="41">
        <v>24</v>
      </c>
      <c r="B31" s="48"/>
      <c r="C31" s="34"/>
      <c r="D31" s="34"/>
      <c r="E31" s="35" t="s">
        <v>38</v>
      </c>
      <c r="F31" s="35"/>
      <c r="G31" s="36" t="s">
        <v>25</v>
      </c>
      <c r="H31" s="32">
        <f aca="true" t="shared" si="13" ref="H31:W31">SUM(H32:H33)</f>
        <v>0</v>
      </c>
      <c r="I31" s="32">
        <f t="shared" si="13"/>
        <v>0</v>
      </c>
      <c r="J31" s="32">
        <f t="shared" si="13"/>
        <v>0</v>
      </c>
      <c r="K31" s="58">
        <f t="shared" si="13"/>
        <v>0</v>
      </c>
      <c r="L31" s="32">
        <f t="shared" si="13"/>
        <v>0</v>
      </c>
      <c r="M31" s="32"/>
      <c r="N31" s="32">
        <f t="shared" si="13"/>
        <v>0</v>
      </c>
      <c r="O31" s="32">
        <f t="shared" si="13"/>
        <v>0</v>
      </c>
      <c r="P31" s="32">
        <f t="shared" si="13"/>
        <v>0</v>
      </c>
      <c r="Q31" s="32">
        <f>SUM(Q32:Q33)</f>
        <v>0</v>
      </c>
      <c r="R31" s="32">
        <f>SUM(R32:R33)</f>
        <v>0</v>
      </c>
      <c r="S31" s="32">
        <f>SUM(S32:S33)</f>
        <v>0</v>
      </c>
      <c r="T31" s="32">
        <f>SUM(T32:T33)</f>
        <v>0</v>
      </c>
      <c r="U31" s="58"/>
      <c r="V31" s="58"/>
      <c r="W31" s="33">
        <f t="shared" si="13"/>
        <v>0</v>
      </c>
    </row>
    <row r="32" spans="1:23" ht="15">
      <c r="A32" s="40">
        <v>25</v>
      </c>
      <c r="B32" s="48"/>
      <c r="C32" s="34"/>
      <c r="D32" s="34"/>
      <c r="E32" s="35"/>
      <c r="F32" s="35" t="s">
        <v>39</v>
      </c>
      <c r="G32" s="8" t="s">
        <v>26</v>
      </c>
      <c r="H32" s="23"/>
      <c r="I32" s="23"/>
      <c r="J32" s="23"/>
      <c r="K32" s="59"/>
      <c r="L32" s="23"/>
      <c r="M32" s="23"/>
      <c r="N32" s="23"/>
      <c r="O32" s="23"/>
      <c r="P32" s="23"/>
      <c r="Q32" s="23"/>
      <c r="R32" s="23"/>
      <c r="S32" s="59"/>
      <c r="T32" s="59"/>
      <c r="U32" s="59"/>
      <c r="V32" s="59"/>
      <c r="W32" s="37">
        <f>SUM(H32:R32)</f>
        <v>0</v>
      </c>
    </row>
    <row r="33" spans="1:23" ht="15.75" thickBot="1">
      <c r="A33" s="41">
        <v>26</v>
      </c>
      <c r="B33" s="48"/>
      <c r="C33" s="34"/>
      <c r="D33" s="34"/>
      <c r="E33" s="35"/>
      <c r="F33" s="35" t="s">
        <v>40</v>
      </c>
      <c r="G33" s="8" t="s">
        <v>27</v>
      </c>
      <c r="H33" s="23"/>
      <c r="I33" s="23"/>
      <c r="J33" s="23"/>
      <c r="K33" s="59"/>
      <c r="L33" s="23"/>
      <c r="M33" s="23"/>
      <c r="N33" s="23"/>
      <c r="O33" s="23"/>
      <c r="P33" s="23"/>
      <c r="Q33" s="23"/>
      <c r="R33" s="23"/>
      <c r="S33" s="59"/>
      <c r="T33" s="59"/>
      <c r="U33" s="59"/>
      <c r="V33" s="59"/>
      <c r="W33" s="37">
        <f>SUM(H33:R33)</f>
        <v>0</v>
      </c>
    </row>
    <row r="34" spans="1:23" ht="15.75" thickBot="1">
      <c r="A34" s="40">
        <v>27</v>
      </c>
      <c r="B34" s="85"/>
      <c r="C34" s="85"/>
      <c r="D34" s="85"/>
      <c r="E34" s="85"/>
      <c r="F34" s="85"/>
      <c r="G34" s="85" t="s">
        <v>28</v>
      </c>
      <c r="H34" s="86">
        <f aca="true" t="shared" si="14" ref="H34:P34">H19+H20</f>
        <v>99334</v>
      </c>
      <c r="I34" s="86">
        <f t="shared" si="14"/>
        <v>0</v>
      </c>
      <c r="J34" s="86">
        <f t="shared" si="14"/>
        <v>1150</v>
      </c>
      <c r="K34" s="90">
        <f t="shared" si="14"/>
        <v>29912</v>
      </c>
      <c r="L34" s="88">
        <f t="shared" si="14"/>
        <v>175</v>
      </c>
      <c r="M34" s="88">
        <f>M19+M20</f>
        <v>630</v>
      </c>
      <c r="N34" s="88">
        <f t="shared" si="14"/>
        <v>330</v>
      </c>
      <c r="O34" s="88">
        <f t="shared" si="14"/>
        <v>19205</v>
      </c>
      <c r="P34" s="88">
        <f t="shared" si="14"/>
        <v>12031</v>
      </c>
      <c r="Q34" s="88">
        <f aca="true" t="shared" si="15" ref="Q34:W34">Q19+Q20</f>
        <v>90000</v>
      </c>
      <c r="R34" s="88">
        <f t="shared" si="15"/>
        <v>3113</v>
      </c>
      <c r="S34" s="88">
        <f t="shared" si="15"/>
        <v>470</v>
      </c>
      <c r="T34" s="88">
        <f t="shared" si="15"/>
        <v>864</v>
      </c>
      <c r="U34" s="88">
        <f t="shared" si="15"/>
        <v>14769</v>
      </c>
      <c r="V34" s="88">
        <f t="shared" si="15"/>
        <v>20338</v>
      </c>
      <c r="W34" s="86">
        <f t="shared" si="15"/>
        <v>292321</v>
      </c>
    </row>
  </sheetData>
  <sheetProtection/>
  <mergeCells count="4">
    <mergeCell ref="A1:W1"/>
    <mergeCell ref="A4:W4"/>
    <mergeCell ref="A5:W5"/>
    <mergeCell ref="C9:W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120" zoomScaleNormal="120" zoomScalePageLayoutView="0" workbookViewId="0" topLeftCell="A1">
      <selection activeCell="H31" sqref="H31"/>
    </sheetView>
  </sheetViews>
  <sheetFormatPr defaultColWidth="9.140625" defaultRowHeight="15"/>
  <cols>
    <col min="1" max="1" width="5.8515625" style="0" customWidth="1"/>
    <col min="2" max="2" width="3.7109375" style="0" customWidth="1"/>
    <col min="3" max="3" width="4.7109375" style="0" customWidth="1"/>
    <col min="4" max="4" width="3.57421875" style="0" customWidth="1"/>
    <col min="5" max="5" width="4.140625" style="0" customWidth="1"/>
    <col min="6" max="6" width="5.57421875" style="0" customWidth="1"/>
    <col min="7" max="7" width="48.00390625" style="0" customWidth="1"/>
    <col min="8" max="8" width="13.140625" style="0" customWidth="1"/>
    <col min="9" max="9" width="12.00390625" style="0" customWidth="1"/>
    <col min="10" max="10" width="11.421875" style="0" customWidth="1"/>
    <col min="11" max="11" width="13.421875" style="0" customWidth="1"/>
    <col min="12" max="12" width="11.140625" style="0" customWidth="1"/>
    <col min="13" max="13" width="11.00390625" style="0" customWidth="1"/>
    <col min="14" max="14" width="11.28125" style="0" customWidth="1"/>
  </cols>
  <sheetData>
    <row r="1" spans="1:14" ht="15">
      <c r="A1" s="106" t="s">
        <v>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">
      <c r="A2" s="5"/>
      <c r="B2" s="6"/>
      <c r="C2" s="6"/>
      <c r="D2" s="6"/>
      <c r="E2" s="6"/>
      <c r="F2" s="6"/>
      <c r="G2" s="6"/>
      <c r="H2" s="2"/>
      <c r="I2" s="2"/>
      <c r="J2" s="2"/>
      <c r="K2" s="2"/>
      <c r="L2" s="49"/>
      <c r="M2" s="49"/>
      <c r="N2" s="49"/>
    </row>
    <row r="3" spans="1:14" ht="0.75" customHeight="1">
      <c r="A3" s="5"/>
      <c r="B3" s="6"/>
      <c r="C3" s="6"/>
      <c r="D3" s="6"/>
      <c r="E3" s="6"/>
      <c r="F3" s="6"/>
      <c r="G3" s="6"/>
      <c r="H3" s="2"/>
      <c r="I3" s="2"/>
      <c r="J3" s="2"/>
      <c r="K3" s="2"/>
      <c r="L3" s="49"/>
      <c r="M3" s="49"/>
      <c r="N3" s="49"/>
    </row>
    <row r="4" spans="1:14" ht="15">
      <c r="A4" s="107" t="s">
        <v>13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">
      <c r="A5" s="108" t="s">
        <v>75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49"/>
      <c r="M6" s="49"/>
      <c r="N6" s="49"/>
    </row>
    <row r="7" spans="1:14" ht="15.75" thickBo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49"/>
      <c r="M7" s="49"/>
      <c r="N7" s="49"/>
    </row>
    <row r="8" spans="1:14" ht="60.75" customHeight="1" thickBot="1">
      <c r="A8" s="40">
        <v>1</v>
      </c>
      <c r="B8" s="52" t="s">
        <v>52</v>
      </c>
      <c r="C8" s="72" t="s">
        <v>41</v>
      </c>
      <c r="D8" s="73" t="s">
        <v>1</v>
      </c>
      <c r="E8" s="75"/>
      <c r="F8" s="75"/>
      <c r="G8" s="81" t="s">
        <v>5</v>
      </c>
      <c r="H8" s="82" t="s">
        <v>54</v>
      </c>
      <c r="I8" s="82"/>
      <c r="J8" s="82"/>
      <c r="K8" s="82"/>
      <c r="L8" s="82"/>
      <c r="M8" s="82"/>
      <c r="N8" s="80" t="s">
        <v>51</v>
      </c>
    </row>
    <row r="9" spans="1:14" ht="15.75" thickBot="1">
      <c r="A9" s="41">
        <v>2</v>
      </c>
      <c r="B9" s="42">
        <v>1</v>
      </c>
      <c r="C9" s="109" t="s">
        <v>76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1:14" ht="15">
      <c r="A10" s="40">
        <v>3</v>
      </c>
      <c r="B10" s="43"/>
      <c r="C10" s="9" t="s">
        <v>2</v>
      </c>
      <c r="D10" s="9"/>
      <c r="E10" s="9"/>
      <c r="F10" s="9"/>
      <c r="G10" s="10" t="s">
        <v>6</v>
      </c>
      <c r="H10" s="11">
        <f aca="true" t="shared" si="0" ref="H10:N10">H11+H12+H13+H14</f>
        <v>0</v>
      </c>
      <c r="I10" s="11">
        <f t="shared" si="0"/>
        <v>0</v>
      </c>
      <c r="J10" s="11">
        <f t="shared" si="0"/>
        <v>0</v>
      </c>
      <c r="K10" s="65">
        <f t="shared" si="0"/>
        <v>0</v>
      </c>
      <c r="L10" s="11">
        <f t="shared" si="0"/>
        <v>0</v>
      </c>
      <c r="M10" s="11">
        <f t="shared" si="0"/>
        <v>0</v>
      </c>
      <c r="N10" s="66">
        <f t="shared" si="0"/>
        <v>0</v>
      </c>
    </row>
    <row r="11" spans="1:14" ht="15">
      <c r="A11" s="41">
        <v>4</v>
      </c>
      <c r="B11" s="44"/>
      <c r="C11" s="13"/>
      <c r="D11" s="13">
        <v>1</v>
      </c>
      <c r="E11" s="13"/>
      <c r="F11" s="13"/>
      <c r="G11" s="14" t="s">
        <v>8</v>
      </c>
      <c r="H11" s="15"/>
      <c r="I11" s="15"/>
      <c r="J11" s="15"/>
      <c r="K11" s="55"/>
      <c r="L11" s="15"/>
      <c r="M11" s="15"/>
      <c r="N11" s="60"/>
    </row>
    <row r="12" spans="1:14" ht="15">
      <c r="A12" s="40">
        <v>5</v>
      </c>
      <c r="B12" s="44"/>
      <c r="C12" s="13"/>
      <c r="D12" s="13">
        <v>3</v>
      </c>
      <c r="E12" s="13"/>
      <c r="F12" s="13"/>
      <c r="G12" s="14" t="s">
        <v>7</v>
      </c>
      <c r="H12" s="15"/>
      <c r="I12" s="15"/>
      <c r="J12" s="15"/>
      <c r="K12" s="55"/>
      <c r="L12" s="15"/>
      <c r="M12" s="15"/>
      <c r="N12" s="60"/>
    </row>
    <row r="13" spans="1:14" ht="15">
      <c r="A13" s="41">
        <v>6</v>
      </c>
      <c r="B13" s="44"/>
      <c r="C13" s="13"/>
      <c r="D13" s="13">
        <v>4</v>
      </c>
      <c r="E13" s="17"/>
      <c r="F13" s="17"/>
      <c r="G13" s="14" t="s">
        <v>6</v>
      </c>
      <c r="H13" s="15"/>
      <c r="I13" s="15"/>
      <c r="J13" s="15"/>
      <c r="K13" s="55"/>
      <c r="L13" s="15"/>
      <c r="M13" s="15"/>
      <c r="N13" s="60">
        <f>SUM(H13:M13)</f>
        <v>0</v>
      </c>
    </row>
    <row r="14" spans="1:14" ht="15">
      <c r="A14" s="40">
        <v>7</v>
      </c>
      <c r="B14" s="44"/>
      <c r="C14" s="13"/>
      <c r="D14" s="13">
        <v>6</v>
      </c>
      <c r="E14" s="17"/>
      <c r="F14" s="17"/>
      <c r="G14" s="14" t="s">
        <v>15</v>
      </c>
      <c r="H14" s="15"/>
      <c r="I14" s="15"/>
      <c r="J14" s="15"/>
      <c r="K14" s="55"/>
      <c r="L14" s="15"/>
      <c r="M14" s="15"/>
      <c r="N14" s="60"/>
    </row>
    <row r="15" spans="1:14" ht="15">
      <c r="A15" s="41">
        <v>8</v>
      </c>
      <c r="B15" s="45"/>
      <c r="C15" s="18" t="s">
        <v>3</v>
      </c>
      <c r="D15" s="18"/>
      <c r="E15" s="19"/>
      <c r="F15" s="19"/>
      <c r="G15" s="20" t="s">
        <v>9</v>
      </c>
      <c r="H15" s="21">
        <f aca="true" t="shared" si="1" ref="H15:N15">H16+H17+H18</f>
        <v>0</v>
      </c>
      <c r="I15" s="21">
        <f t="shared" si="1"/>
        <v>0</v>
      </c>
      <c r="J15" s="21">
        <f t="shared" si="1"/>
        <v>0</v>
      </c>
      <c r="K15" s="56">
        <f t="shared" si="1"/>
        <v>0</v>
      </c>
      <c r="L15" s="21">
        <f t="shared" si="1"/>
        <v>0</v>
      </c>
      <c r="M15" s="21">
        <f t="shared" si="1"/>
        <v>0</v>
      </c>
      <c r="N15" s="61">
        <f t="shared" si="1"/>
        <v>0</v>
      </c>
    </row>
    <row r="16" spans="1:14" ht="15">
      <c r="A16" s="40">
        <v>9</v>
      </c>
      <c r="B16" s="44"/>
      <c r="C16" s="13"/>
      <c r="D16" s="13">
        <v>2</v>
      </c>
      <c r="E16" s="17"/>
      <c r="F16" s="17"/>
      <c r="G16" s="14" t="s">
        <v>10</v>
      </c>
      <c r="H16" s="23"/>
      <c r="I16" s="15"/>
      <c r="J16" s="15"/>
      <c r="K16" s="55"/>
      <c r="L16" s="15"/>
      <c r="M16" s="15"/>
      <c r="N16" s="60"/>
    </row>
    <row r="17" spans="1:14" ht="15">
      <c r="A17" s="41">
        <v>10</v>
      </c>
      <c r="B17" s="44"/>
      <c r="C17" s="13"/>
      <c r="D17" s="13">
        <v>5</v>
      </c>
      <c r="E17" s="17"/>
      <c r="F17" s="17"/>
      <c r="G17" s="24" t="s">
        <v>9</v>
      </c>
      <c r="H17" s="15"/>
      <c r="I17" s="15"/>
      <c r="J17" s="15"/>
      <c r="K17" s="55"/>
      <c r="L17" s="15"/>
      <c r="M17" s="15"/>
      <c r="N17" s="60"/>
    </row>
    <row r="18" spans="1:14" ht="15">
      <c r="A18" s="40">
        <v>11</v>
      </c>
      <c r="B18" s="44"/>
      <c r="C18" s="13"/>
      <c r="D18" s="13">
        <v>7</v>
      </c>
      <c r="E18" s="17"/>
      <c r="F18" s="17"/>
      <c r="G18" s="14" t="s">
        <v>16</v>
      </c>
      <c r="H18" s="23"/>
      <c r="I18" s="15"/>
      <c r="J18" s="15"/>
      <c r="K18" s="55"/>
      <c r="L18" s="15"/>
      <c r="M18" s="15"/>
      <c r="N18" s="60"/>
    </row>
    <row r="19" spans="1:14" ht="15">
      <c r="A19" s="41">
        <v>12</v>
      </c>
      <c r="B19" s="46"/>
      <c r="C19" s="25"/>
      <c r="D19" s="25"/>
      <c r="E19" s="26"/>
      <c r="F19" s="26"/>
      <c r="G19" s="27" t="s">
        <v>11</v>
      </c>
      <c r="H19" s="28">
        <f aca="true" t="shared" si="2" ref="H19:N19">H15+H10</f>
        <v>0</v>
      </c>
      <c r="I19" s="28">
        <f t="shared" si="2"/>
        <v>0</v>
      </c>
      <c r="J19" s="28">
        <f t="shared" si="2"/>
        <v>0</v>
      </c>
      <c r="K19" s="57">
        <f t="shared" si="2"/>
        <v>0</v>
      </c>
      <c r="L19" s="28">
        <f t="shared" si="2"/>
        <v>0</v>
      </c>
      <c r="M19" s="28">
        <f t="shared" si="2"/>
        <v>0</v>
      </c>
      <c r="N19" s="62">
        <f t="shared" si="2"/>
        <v>0</v>
      </c>
    </row>
    <row r="20" spans="1:14" ht="15">
      <c r="A20" s="40">
        <v>13</v>
      </c>
      <c r="B20" s="45"/>
      <c r="C20" s="18" t="s">
        <v>4</v>
      </c>
      <c r="D20" s="18"/>
      <c r="E20" s="19"/>
      <c r="F20" s="19"/>
      <c r="G20" s="20" t="s">
        <v>17</v>
      </c>
      <c r="H20" s="21">
        <f aca="true" t="shared" si="3" ref="H20:N20">H21</f>
        <v>74280</v>
      </c>
      <c r="I20" s="21">
        <f t="shared" si="3"/>
        <v>0</v>
      </c>
      <c r="J20" s="21">
        <f t="shared" si="3"/>
        <v>0</v>
      </c>
      <c r="K20" s="56">
        <f t="shared" si="3"/>
        <v>0</v>
      </c>
      <c r="L20" s="21">
        <f t="shared" si="3"/>
        <v>0</v>
      </c>
      <c r="M20" s="21">
        <f t="shared" si="3"/>
        <v>0</v>
      </c>
      <c r="N20" s="61">
        <f t="shared" si="3"/>
        <v>74280</v>
      </c>
    </row>
    <row r="21" spans="1:14" ht="15">
      <c r="A21" s="41">
        <v>14</v>
      </c>
      <c r="B21" s="47"/>
      <c r="C21" s="30"/>
      <c r="D21" s="34">
        <v>8</v>
      </c>
      <c r="E21" s="35"/>
      <c r="F21" s="35"/>
      <c r="G21" s="38" t="s">
        <v>17</v>
      </c>
      <c r="H21" s="32">
        <f aca="true" t="shared" si="4" ref="H21:N21">H22+H25+H28+H31</f>
        <v>74280</v>
      </c>
      <c r="I21" s="32">
        <f t="shared" si="4"/>
        <v>0</v>
      </c>
      <c r="J21" s="32">
        <f t="shared" si="4"/>
        <v>0</v>
      </c>
      <c r="K21" s="58">
        <f t="shared" si="4"/>
        <v>0</v>
      </c>
      <c r="L21" s="32">
        <f t="shared" si="4"/>
        <v>0</v>
      </c>
      <c r="M21" s="32">
        <f t="shared" si="4"/>
        <v>0</v>
      </c>
      <c r="N21" s="63">
        <f t="shared" si="4"/>
        <v>74280</v>
      </c>
    </row>
    <row r="22" spans="1:14" ht="15">
      <c r="A22" s="40">
        <v>15</v>
      </c>
      <c r="B22" s="47"/>
      <c r="C22" s="30"/>
      <c r="D22" s="30"/>
      <c r="E22" s="35" t="s">
        <v>29</v>
      </c>
      <c r="F22" s="35"/>
      <c r="G22" s="39" t="s">
        <v>18</v>
      </c>
      <c r="H22" s="32">
        <f aca="true" t="shared" si="5" ref="H22:N22">SUM(H23:H24)</f>
        <v>0</v>
      </c>
      <c r="I22" s="32">
        <f t="shared" si="5"/>
        <v>0</v>
      </c>
      <c r="J22" s="32">
        <f t="shared" si="5"/>
        <v>0</v>
      </c>
      <c r="K22" s="58">
        <f t="shared" si="5"/>
        <v>0</v>
      </c>
      <c r="L22" s="32">
        <f t="shared" si="5"/>
        <v>0</v>
      </c>
      <c r="M22" s="32">
        <f t="shared" si="5"/>
        <v>0</v>
      </c>
      <c r="N22" s="63">
        <f t="shared" si="5"/>
        <v>0</v>
      </c>
    </row>
    <row r="23" spans="1:14" ht="15">
      <c r="A23" s="41">
        <v>16</v>
      </c>
      <c r="B23" s="48"/>
      <c r="C23" s="34"/>
      <c r="D23" s="34"/>
      <c r="E23" s="35"/>
      <c r="F23" s="35" t="s">
        <v>30</v>
      </c>
      <c r="G23" s="36" t="s">
        <v>12</v>
      </c>
      <c r="H23" s="23"/>
      <c r="I23" s="23"/>
      <c r="J23" s="23"/>
      <c r="K23" s="59"/>
      <c r="L23" s="23"/>
      <c r="M23" s="23"/>
      <c r="N23" s="64"/>
    </row>
    <row r="24" spans="1:14" ht="15">
      <c r="A24" s="40">
        <v>17</v>
      </c>
      <c r="B24" s="48"/>
      <c r="C24" s="34"/>
      <c r="D24" s="34"/>
      <c r="E24" s="35"/>
      <c r="F24" s="35" t="s">
        <v>32</v>
      </c>
      <c r="G24" s="36" t="s">
        <v>14</v>
      </c>
      <c r="H24" s="23"/>
      <c r="I24" s="23"/>
      <c r="J24" s="23"/>
      <c r="K24" s="59"/>
      <c r="L24" s="23"/>
      <c r="M24" s="23"/>
      <c r="N24" s="64"/>
    </row>
    <row r="25" spans="1:14" ht="15">
      <c r="A25" s="41">
        <v>18</v>
      </c>
      <c r="B25" s="47"/>
      <c r="C25" s="30"/>
      <c r="D25" s="30"/>
      <c r="E25" s="35" t="s">
        <v>31</v>
      </c>
      <c r="F25" s="31"/>
      <c r="G25" s="39" t="s">
        <v>19</v>
      </c>
      <c r="H25" s="32">
        <f aca="true" t="shared" si="6" ref="H25:N25">SUM(H26:H27)</f>
        <v>0</v>
      </c>
      <c r="I25" s="32">
        <f t="shared" si="6"/>
        <v>0</v>
      </c>
      <c r="J25" s="32">
        <f t="shared" si="6"/>
        <v>0</v>
      </c>
      <c r="K25" s="58">
        <f t="shared" si="6"/>
        <v>0</v>
      </c>
      <c r="L25" s="32">
        <f t="shared" si="6"/>
        <v>0</v>
      </c>
      <c r="M25" s="32">
        <f t="shared" si="6"/>
        <v>0</v>
      </c>
      <c r="N25" s="63">
        <f t="shared" si="6"/>
        <v>0</v>
      </c>
    </row>
    <row r="26" spans="1:14" ht="15">
      <c r="A26" s="40">
        <v>19</v>
      </c>
      <c r="B26" s="48"/>
      <c r="C26" s="34"/>
      <c r="D26" s="34"/>
      <c r="E26" s="35"/>
      <c r="F26" s="35" t="s">
        <v>33</v>
      </c>
      <c r="G26" s="36" t="s">
        <v>20</v>
      </c>
      <c r="H26" s="23"/>
      <c r="I26" s="23"/>
      <c r="J26" s="23"/>
      <c r="K26" s="59"/>
      <c r="L26" s="23"/>
      <c r="M26" s="23"/>
      <c r="N26" s="64"/>
    </row>
    <row r="27" spans="1:14" ht="15">
      <c r="A27" s="41">
        <v>20</v>
      </c>
      <c r="B27" s="48"/>
      <c r="C27" s="34"/>
      <c r="D27" s="34"/>
      <c r="E27" s="35"/>
      <c r="F27" s="35" t="s">
        <v>34</v>
      </c>
      <c r="G27" s="36" t="s">
        <v>21</v>
      </c>
      <c r="H27" s="23"/>
      <c r="I27" s="23"/>
      <c r="J27" s="23"/>
      <c r="K27" s="59"/>
      <c r="L27" s="23"/>
      <c r="M27" s="23"/>
      <c r="N27" s="64"/>
    </row>
    <row r="28" spans="1:14" ht="15">
      <c r="A28" s="40">
        <v>21</v>
      </c>
      <c r="B28" s="48"/>
      <c r="C28" s="34"/>
      <c r="D28" s="34"/>
      <c r="E28" s="35" t="s">
        <v>35</v>
      </c>
      <c r="F28" s="35"/>
      <c r="G28" s="36" t="s">
        <v>22</v>
      </c>
      <c r="H28" s="32">
        <f aca="true" t="shared" si="7" ref="H28:N28">SUM(H29:H30)</f>
        <v>5</v>
      </c>
      <c r="I28" s="32">
        <f t="shared" si="7"/>
        <v>0</v>
      </c>
      <c r="J28" s="32">
        <f t="shared" si="7"/>
        <v>0</v>
      </c>
      <c r="K28" s="58">
        <f t="shared" si="7"/>
        <v>0</v>
      </c>
      <c r="L28" s="32">
        <f t="shared" si="7"/>
        <v>0</v>
      </c>
      <c r="M28" s="32">
        <f t="shared" si="7"/>
        <v>0</v>
      </c>
      <c r="N28" s="63">
        <f t="shared" si="7"/>
        <v>5</v>
      </c>
    </row>
    <row r="29" spans="1:14" ht="15">
      <c r="A29" s="41">
        <v>22</v>
      </c>
      <c r="B29" s="48"/>
      <c r="C29" s="34"/>
      <c r="D29" s="34"/>
      <c r="E29" s="35"/>
      <c r="F29" s="35" t="s">
        <v>36</v>
      </c>
      <c r="G29" s="36" t="s">
        <v>23</v>
      </c>
      <c r="H29" s="23"/>
      <c r="I29" s="23"/>
      <c r="J29" s="23"/>
      <c r="K29" s="59"/>
      <c r="L29" s="23"/>
      <c r="M29" s="23"/>
      <c r="N29" s="64"/>
    </row>
    <row r="30" spans="1:14" ht="15">
      <c r="A30" s="40">
        <v>23</v>
      </c>
      <c r="B30" s="48"/>
      <c r="C30" s="34"/>
      <c r="D30" s="34"/>
      <c r="E30" s="35"/>
      <c r="F30" s="35" t="s">
        <v>37</v>
      </c>
      <c r="G30" s="36" t="s">
        <v>24</v>
      </c>
      <c r="H30" s="23">
        <v>5</v>
      </c>
      <c r="I30" s="23"/>
      <c r="J30" s="23"/>
      <c r="K30" s="59"/>
      <c r="L30" s="23"/>
      <c r="M30" s="23"/>
      <c r="N30" s="64">
        <f>SUM(H30:M30)</f>
        <v>5</v>
      </c>
    </row>
    <row r="31" spans="1:14" ht="15">
      <c r="A31" s="41">
        <v>24</v>
      </c>
      <c r="B31" s="48"/>
      <c r="C31" s="34"/>
      <c r="D31" s="34"/>
      <c r="E31" s="35" t="s">
        <v>38</v>
      </c>
      <c r="F31" s="35"/>
      <c r="G31" s="36" t="s">
        <v>25</v>
      </c>
      <c r="H31" s="32">
        <f aca="true" t="shared" si="8" ref="H31:N31">SUM(H32:H33)</f>
        <v>74275</v>
      </c>
      <c r="I31" s="32">
        <f t="shared" si="8"/>
        <v>0</v>
      </c>
      <c r="J31" s="32">
        <f t="shared" si="8"/>
        <v>0</v>
      </c>
      <c r="K31" s="58">
        <f t="shared" si="8"/>
        <v>0</v>
      </c>
      <c r="L31" s="32">
        <f t="shared" si="8"/>
        <v>0</v>
      </c>
      <c r="M31" s="32">
        <f t="shared" si="8"/>
        <v>0</v>
      </c>
      <c r="N31" s="63">
        <f t="shared" si="8"/>
        <v>74275</v>
      </c>
    </row>
    <row r="32" spans="1:14" ht="15">
      <c r="A32" s="40">
        <v>25</v>
      </c>
      <c r="B32" s="48"/>
      <c r="C32" s="34"/>
      <c r="D32" s="34"/>
      <c r="E32" s="35"/>
      <c r="F32" s="35" t="s">
        <v>39</v>
      </c>
      <c r="G32" s="8" t="s">
        <v>26</v>
      </c>
      <c r="H32" s="23">
        <v>200</v>
      </c>
      <c r="I32" s="23"/>
      <c r="J32" s="23"/>
      <c r="K32" s="59"/>
      <c r="L32" s="23"/>
      <c r="M32" s="23"/>
      <c r="N32" s="64">
        <f>SUM(H32:M32)</f>
        <v>200</v>
      </c>
    </row>
    <row r="33" spans="1:14" ht="15.75" thickBot="1">
      <c r="A33" s="41">
        <v>26</v>
      </c>
      <c r="B33" s="48"/>
      <c r="C33" s="34"/>
      <c r="D33" s="34"/>
      <c r="E33" s="35"/>
      <c r="F33" s="35" t="s">
        <v>40</v>
      </c>
      <c r="G33" s="8" t="s">
        <v>27</v>
      </c>
      <c r="H33" s="23">
        <v>74075</v>
      </c>
      <c r="I33" s="23"/>
      <c r="J33" s="23"/>
      <c r="K33" s="59"/>
      <c r="L33" s="23"/>
      <c r="M33" s="23"/>
      <c r="N33" s="64">
        <f>SUM(H33:M33)</f>
        <v>74075</v>
      </c>
    </row>
    <row r="34" spans="1:14" ht="15.75" thickBot="1">
      <c r="A34" s="40">
        <v>27</v>
      </c>
      <c r="B34" s="85"/>
      <c r="C34" s="85"/>
      <c r="D34" s="85"/>
      <c r="E34" s="85"/>
      <c r="F34" s="85"/>
      <c r="G34" s="85" t="s">
        <v>28</v>
      </c>
      <c r="H34" s="86">
        <f aca="true" t="shared" si="9" ref="H34:N34">H19+H20</f>
        <v>74280</v>
      </c>
      <c r="I34" s="86">
        <f t="shared" si="9"/>
        <v>0</v>
      </c>
      <c r="J34" s="86">
        <f t="shared" si="9"/>
        <v>0</v>
      </c>
      <c r="K34" s="87">
        <f t="shared" si="9"/>
        <v>0</v>
      </c>
      <c r="L34" s="88">
        <f t="shared" si="9"/>
        <v>0</v>
      </c>
      <c r="M34" s="88">
        <f t="shared" si="9"/>
        <v>0</v>
      </c>
      <c r="N34" s="89">
        <f t="shared" si="9"/>
        <v>74280</v>
      </c>
    </row>
  </sheetData>
  <sheetProtection/>
  <mergeCells count="4">
    <mergeCell ref="A1:N1"/>
    <mergeCell ref="A4:N4"/>
    <mergeCell ref="A5:N5"/>
    <mergeCell ref="C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User</cp:lastModifiedBy>
  <cp:lastPrinted>2018-02-05T12:21:01Z</cp:lastPrinted>
  <dcterms:created xsi:type="dcterms:W3CDTF">2014-01-08T12:14:20Z</dcterms:created>
  <dcterms:modified xsi:type="dcterms:W3CDTF">2020-07-12T21:40:04Z</dcterms:modified>
  <cp:category/>
  <cp:version/>
  <cp:contentType/>
  <cp:contentStatus/>
</cp:coreProperties>
</file>